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1 Read Me" sheetId="1" state="visible" r:id="rId3"/>
    <sheet name="02 Intervention" sheetId="2" state="visible" r:id="rId4"/>
    <sheet name="03 Capability" sheetId="3" state="visible" r:id="rId5"/>
    <sheet name="04 Counterfactual" sheetId="4" state="visible" r:id="rId6"/>
    <sheet name="05 Risk &amp; Outcomes" sheetId="5" state="visible" r:id="rId7"/>
    <sheet name="06 Economic Consequences" sheetId="6" state="visible" r:id="rId8"/>
    <sheet name="07 Who Pays &amp; Benefits" sheetId="7" state="visible" r:id="rId9"/>
    <sheet name="08 Evidence Register" sheetId="8" state="visible" r:id="rId10"/>
    <sheet name="09 Scenario Analysis" sheetId="9" state="visible" r:id="rId11"/>
    <sheet name="10 Prevention Ledger" sheetId="10" state="visible" r:id="rId12"/>
    <sheet name="11 Non-Monetised Effects" sheetId="11" state="visible" r:id="rId13"/>
    <sheet name="12 Worked Example" sheetId="12" state="visible" r:id="rId1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<sst xmlns="http://schemas.openxmlformats.org/spreadsheetml/2006/main" count="329" uniqueCount="280">
  <si>
    <t xml:space="preserve">ONE HEALTH SECURITY · OHS PREVENTION LEDGER v1.0</t>
  </si>
  <si>
    <t xml:space="preserve">OHS Prevention Ledger</t>
  </si>
  <si>
    <t xml:space="preserve">The Prevention Ledger does not calculate the value of an outbreak that never happened. It records the chain of evidence and assumptions required to estimate the economic value of changing the probability or consequences of that outbreak.</t>
  </si>
  <si>
    <t xml:space="preserve">Item</t>
  </si>
  <si>
    <t xml:space="preserve">Guidance</t>
  </si>
  <si>
    <t xml:space="preserve">Core chain</t>
  </si>
  <si>
    <t xml:space="preserve">Prevention investment → Capability created → Risk change → Outcomes potentially avoided → Economic consequences potentially avoided</t>
  </si>
  <si>
    <t xml:space="preserve">How to use</t>
  </si>
  <si>
    <t xml:space="preserve">1. Describe the intervention and its costs (02).  2. Record the capability it creates (03).  3. State the counterfactual and the probability of the event with and without the intervention (04).  4. Record outcomes (05) and the economic consequence if the event occurs, with and without the intervention (06).  5. Allocate costs and benefits between actors (07).  6. Log every source and assumption in the Evidence Register (08).  7. Record what is not monetised (11).  8. Read the results on 09 and 10 — never the ratio alone.</t>
  </si>
  <si>
    <t xml:space="preserve">Scenarios</t>
  </si>
  <si>
    <t xml:space="preserve">Low = the scenario least favourable to the intervention (smaller risk reduction, smaller consequences, higher cost). High = most favourable. Central = the analyst's best estimate. Use the same scenario consistently across every sheet.</t>
  </si>
  <si>
    <t xml:space="preserve">How avoided value is calculated</t>
  </si>
  <si>
    <t xml:space="preserve">Expected avoided value = (baseline probability × baseline consequence) − (intervention probability × intervention consequence), for each consequence marked "Yes". The probabilities come from 04, so the risk change drives the result. If the intervention consequence is left blank it is treated as equal to the baseline consequence (the intervention changes likelihood only).</t>
  </si>
  <si>
    <t xml:space="preserve">Consequence values</t>
  </si>
  <si>
    <t xml:space="preserve">Enter the total consequence over the analysis horizon if the event occurs, in undiscounted prices of the stated price year and currency. For an endemic burden that occurs every year, set both probabilities to 1 and enter the burden over the horizon with and without the intervention.</t>
  </si>
  <si>
    <t xml:space="preserve">Discounting</t>
  </si>
  <si>
    <t xml:space="preserve">Costs: capital and other costs fall in year 0; recurring costs in years 1 to n. Benefits: consequences are assumed to fall evenly across years 1 to n and are discounted by the same rate. Default rate 3.5% (HM Treasury Green Book). Change it on 02 if your setting uses another rate.</t>
  </si>
  <si>
    <t xml:space="preserve">Prevention Ratio</t>
  </si>
  <si>
    <t xml:space="preserve">Present value of expected economic consequences potentially avoided ÷ present value of prevention cost. It is called a Prevention Ratio, not a return on investment, because most of the benefit usually does not return to the organisation that pays.</t>
  </si>
  <si>
    <t xml:space="preserve">Evidence basis</t>
  </si>
  <si>
    <t xml:space="preserve">Observed — directly measured in this setting.  Empirically estimated — derived from relevant empirical research.  Modelled — produced by epidemiological or economic modelling.  Transferred — an estimate taken from another setting or population.  Assumed — analyst judgement where better evidence is unavailable.</t>
  </si>
  <si>
    <t xml:space="preserve">Evidence strength</t>
  </si>
  <si>
    <t xml:space="preserve">The share of avoided value (06) supported by Observed or Empirically estimated evidence. A high ratio built mainly on transferred or assumed values is flagged on 09 and 10.</t>
  </si>
  <si>
    <t xml:space="preserve">Counterfactual confidence</t>
  </si>
  <si>
    <t xml:space="preserve">High / Moderate / Low — a structured judgement about how well the "without intervention" scenario is evidenced. It is not a statistical confidence interval.</t>
  </si>
  <si>
    <t xml:space="preserve">Status</t>
  </si>
  <si>
    <t xml:space="preserve">Experimental research tool, released to be used, tested and challenged. Not a substitute for a full economic evaluation where one is required.</t>
  </si>
  <si>
    <t xml:space="preserve">Licence and citation</t>
  </si>
  <si>
    <t xml:space="preserve">Free to use with attribution. Cite as: One Health Security (2026) OHS Prevention Ledger v1.0. onehealthsecurity.com/resources/</t>
  </si>
  <si>
    <t xml:space="preserve">Cell legend</t>
  </si>
  <si>
    <t xml:space="preserve">Blue text on tinted cell</t>
  </si>
  <si>
    <t xml:space="preserve">Input — type here.</t>
  </si>
  <si>
    <t xml:space="preserve">Black text</t>
  </si>
  <si>
    <t xml:space="preserve">Calculated — do not overwrite.</t>
  </si>
  <si>
    <t xml:space="preserve">Bold with rule</t>
  </si>
  <si>
    <t xml:space="preserve">Key result.</t>
  </si>
  <si>
    <t xml:space="preserve">Example of one consequence row (06)</t>
  </si>
  <si>
    <t xml:space="preserve">Public response expenditure</t>
  </si>
  <si>
    <t xml:space="preserve">Who bears: Government · Baseline consequence if event occurs: 4,000,000 / 6,000,000 / 9,000,000 · With intervention: 2,500,000 / 3,000,000 / 3,500,000 (earlier detection, smaller outbreak) · Included: Yes · Evidence basis: Modelled · Evidence ID: E04</t>
  </si>
  <si>
    <t xml:space="preserve">02 — Prevention Intervention</t>
  </si>
  <si>
    <t xml:space="preserve">What is being funded, by whom, and what does it cost? Costs are converted to present value so that multi-year programmes compare fairly with their benefits.</t>
  </si>
  <si>
    <t xml:space="preserve">Description</t>
  </si>
  <si>
    <t xml:space="preserve">Entry</t>
  </si>
  <si>
    <t xml:space="preserve">Notes / Evidence ID</t>
  </si>
  <si>
    <t xml:space="preserve">Intervention / programme</t>
  </si>
  <si>
    <t xml:space="preserve">Biological threat</t>
  </si>
  <si>
    <t xml:space="preserve">Jurisdiction / population</t>
  </si>
  <si>
    <t xml:space="preserve">Currency (e.g. GBP, USD, EUR)</t>
  </si>
  <si>
    <t xml:space="preserve">Price year</t>
  </si>
  <si>
    <t xml:space="preserve">Primary payer</t>
  </si>
  <si>
    <t xml:space="preserve">Intervention description</t>
  </si>
  <si>
    <t xml:space="preserve">Cost and timing</t>
  </si>
  <si>
    <t xml:space="preserve">Low</t>
  </si>
  <si>
    <t xml:space="preserve">Central</t>
  </si>
  <si>
    <t xml:space="preserve">High</t>
  </si>
  <si>
    <t xml:space="preserve">Analysis horizon (years)</t>
  </si>
  <si>
    <t xml:space="preserve">Discount rate</t>
  </si>
  <si>
    <t xml:space="preserve">Capital cost (year 0)</t>
  </si>
  <si>
    <t xml:space="preserve">Recurring annual cost (years 1 to n)</t>
  </si>
  <si>
    <t xml:space="preserve">Other implementation cost (year 0)</t>
  </si>
  <si>
    <t xml:space="preserve">Annuity factor (years 1 to n)</t>
  </si>
  <si>
    <t xml:space="preserve">Present value of 1 per year for n years.</t>
  </si>
  <si>
    <t xml:space="preserve">Benefit timing factor (even spread, years 1 to n)</t>
  </si>
  <si>
    <t xml:space="preserve">Applied to consequences on 06: assumes they fall evenly across the horizon.</t>
  </si>
  <si>
    <t xml:space="preserve">Present value prevention cost</t>
  </si>
  <si>
    <t xml:space="preserve">Low scenario should carry the highest plausible cost.</t>
  </si>
  <si>
    <t xml:space="preserve">03 — Capability Created</t>
  </si>
  <si>
    <t xml:space="preserve">What does the spending actually create? Capability is the link between money and risk: vaccination coverage, detection speed, laboratory capacity, trained staff, reporting relationships. Record how long it lasts without further investment.</t>
  </si>
  <si>
    <t xml:space="preserve">Capability</t>
  </si>
  <si>
    <t xml:space="preserve">Baseline state</t>
  </si>
  <si>
    <t xml:space="preserve">Intervention state</t>
  </si>
  <si>
    <t xml:space="preserve">Mechanism of change</t>
  </si>
  <si>
    <t xml:space="preserve">Duration / persistence</t>
  </si>
  <si>
    <t xml:space="preserve">Evidence ID</t>
  </si>
  <si>
    <t xml:space="preserve">04 — Counterfactual</t>
  </si>
  <si>
    <t xml:space="preserve">What do we believe would happen without this intervention, and how likely is the event with and without it? These probabilities drive the avoided value on 06 — the counterfactual is stated here, not hidden in a formula.</t>
  </si>
  <si>
    <t xml:space="preserve">Element</t>
  </si>
  <si>
    <t xml:space="preserve">Evidence / rationale</t>
  </si>
  <si>
    <t xml:space="preserve">What happens without the intervention?</t>
  </si>
  <si>
    <t xml:space="preserve">Baseline event probability over horizon</t>
  </si>
  <si>
    <t xml:space="preserve">Intervention event probability over horizon</t>
  </si>
  <si>
    <t xml:space="preserve">Absolute probability reduction</t>
  </si>
  <si>
    <t xml:space="preserve">Relative risk reduction</t>
  </si>
  <si>
    <t xml:space="preserve">Expected detection / intervention timing without programme</t>
  </si>
  <si>
    <t xml:space="preserve">Expected detection / intervention timing with programme</t>
  </si>
  <si>
    <t xml:space="preserve">Key uncertainty</t>
  </si>
  <si>
    <t xml:space="preserve">For an endemic burden that occurs every year (for example dog-mediated rabies), set both probabilities to 100% and record the change in burden on 05 and 06.</t>
  </si>
  <si>
    <t xml:space="preserve">05 — Risk Change &amp; Outcomes</t>
  </si>
  <si>
    <t xml:space="preserve">Which health, animal and system outcomes plausibly differ if the event occurs, with and without the intervention? Use natural units (cases, deaths, animals culled, days of disruption) before money.</t>
  </si>
  <si>
    <t xml:space="preserve">Outcome</t>
  </si>
  <si>
    <t xml:space="preserve">Unit</t>
  </si>
  <si>
    <t xml:space="preserve">Baseline Low</t>
  </si>
  <si>
    <t xml:space="preserve">Baseline Central</t>
  </si>
  <si>
    <t xml:space="preserve">Baseline High</t>
  </si>
  <si>
    <t xml:space="preserve">Intervention Low</t>
  </si>
  <si>
    <t xml:space="preserve">Intervention Central</t>
  </si>
  <si>
    <t xml:space="preserve">Intervention High</t>
  </si>
  <si>
    <t xml:space="preserve">Difference Low</t>
  </si>
  <si>
    <t xml:space="preserve">Difference Central</t>
  </si>
  <si>
    <t xml:space="preserve">Difference High</t>
  </si>
  <si>
    <t xml:space="preserve">Difference = baseline − intervention, if the event occurs. The probability of the event is on 04.</t>
  </si>
  <si>
    <t xml:space="preserve">06 — Economic Consequences</t>
  </si>
  <si>
    <t xml:space="preserve">Enter the consequence if the event occurs over the whole horizon, with and without the intervention (undiscounted, stated currency and price year). The Ledger weights these by the probabilities on 04 and discounts them to give the expected value potentially avoided.</t>
  </si>
  <si>
    <t xml:space="preserve">Consequence category</t>
  </si>
  <si>
    <t xml:space="preserve">Who bears / receives</t>
  </si>
  <si>
    <t xml:space="preserve">Baseline if event occurs — Low</t>
  </si>
  <si>
    <t xml:space="preserve">Baseline — Central</t>
  </si>
  <si>
    <t xml:space="preserve">Baseline — High</t>
  </si>
  <si>
    <t xml:space="preserve">With intervention — Low</t>
  </si>
  <si>
    <t xml:space="preserve">With intervention — Central</t>
  </si>
  <si>
    <t xml:space="preserve">With intervention — High</t>
  </si>
  <si>
    <t xml:space="preserve">Included in ratio?</t>
  </si>
  <si>
    <t xml:space="preserve">Expected avoided (PV) — Low</t>
  </si>
  <si>
    <t xml:space="preserve">Expected avoided (PV) — Central</t>
  </si>
  <si>
    <t xml:space="preserve">Expected avoided (PV) — High</t>
  </si>
  <si>
    <t xml:space="preserve">Notes</t>
  </si>
  <si>
    <t xml:space="preserve">Yes</t>
  </si>
  <si>
    <t xml:space="preserve">Animal / crop losses</t>
  </si>
  <si>
    <t xml:space="preserve">Healthcare costs</t>
  </si>
  <si>
    <t xml:space="preserve">Business interruption</t>
  </si>
  <si>
    <t xml:space="preserve">Trade / market disruption</t>
  </si>
  <si>
    <t xml:space="preserve">Supply-chain losses</t>
  </si>
  <si>
    <t xml:space="preserve">Productivity / labour</t>
  </si>
  <si>
    <t xml:space="preserve">Other monetised consequence</t>
  </si>
  <si>
    <t xml:space="preserve">Total expected value potentially avoided (PV)</t>
  </si>
  <si>
    <t xml:space="preserve">Share supported by Observed or Empirically estimated evidence</t>
  </si>
  <si>
    <t xml:space="preserve">Share resting on Transferred or Assumed evidence</t>
  </si>
  <si>
    <t xml:space="preserve">Rows included but with no evidence basis recorded</t>
  </si>
  <si>
    <t xml:space="preserve">07 — Who Pays? Who Benefits?</t>
  </si>
  <si>
    <t xml:space="preserve">An intervention can have a strong case for society while offering a weak financial return to the body asked to fund it. Allocate the present-value cost and the expected avoided value between actors, and record who still bears residual risk.</t>
  </si>
  <si>
    <t xml:space="preserve">Actor / sector</t>
  </si>
  <si>
    <t xml:space="preserve">Prevention cost borne (PV, central)</t>
  </si>
  <si>
    <t xml:space="preserve">Benefit — Low</t>
  </si>
  <si>
    <t xml:space="preserve">Benefit — Central</t>
  </si>
  <si>
    <t xml:space="preserve">Benefit — High</t>
  </si>
  <si>
    <t xml:space="preserve">Net position (central)</t>
  </si>
  <si>
    <t xml:space="preserve">Residual risk / burden</t>
  </si>
  <si>
    <t xml:space="preserve">Government</t>
  </si>
  <si>
    <t xml:space="preserve">Agricultural producers</t>
  </si>
  <si>
    <t xml:space="preserve">Healthcare system</t>
  </si>
  <si>
    <t xml:space="preserve">Supply chain / business</t>
  </si>
  <si>
    <t xml:space="preserve">Insurers / risk pools</t>
  </si>
  <si>
    <t xml:space="preserve">Households / communities</t>
  </si>
  <si>
    <t xml:space="preserve">Other governments / trading partners</t>
  </si>
  <si>
    <t xml:space="preserve">Other</t>
  </si>
  <si>
    <t xml:space="preserve">Total allocated</t>
  </si>
  <si>
    <t xml:space="preserve">Ledger total (from 02 and 06)</t>
  </si>
  <si>
    <t xml:space="preserve">Unallocated</t>
  </si>
  <si>
    <t xml:space="preserve">Allocation check</t>
  </si>
  <si>
    <t xml:space="preserve">Primary payer (from 02)</t>
  </si>
  <si>
    <t xml:space="preserve">Payer's own Prevention Ratio (central)</t>
  </si>
  <si>
    <t xml:space="preserve">Compare the payer's own ratio with the society-wide Prevention Ratio on 09. A large gap is the prevention paradox in numbers: the case is strong for society and weak for the budget holder.</t>
  </si>
  <si>
    <t xml:space="preserve">08 — Evidence Register</t>
  </si>
  <si>
    <t xml:space="preserve">Every important parameter carries an ID, a source and an evidence basis. Transferability asks whether an estimate from elsewhere fits this setting.</t>
  </si>
  <si>
    <t xml:space="preserve">Claim / parameter</t>
  </si>
  <si>
    <t xml:space="preserve">Source / citation</t>
  </si>
  <si>
    <t xml:space="preserve">Population / setting</t>
  </si>
  <si>
    <t xml:space="preserve">Transferability</t>
  </si>
  <si>
    <t xml:space="preserve">Confidence</t>
  </si>
  <si>
    <t xml:space="preserve">E01</t>
  </si>
  <si>
    <t xml:space="preserve">E02</t>
  </si>
  <si>
    <t xml:space="preserve">E03</t>
  </si>
  <si>
    <t xml:space="preserve">E04</t>
  </si>
  <si>
    <t xml:space="preserve">E05</t>
  </si>
  <si>
    <t xml:space="preserve">E06</t>
  </si>
  <si>
    <t xml:space="preserve">E07</t>
  </si>
  <si>
    <t xml:space="preserve">E08</t>
  </si>
  <si>
    <t xml:space="preserve">E09</t>
  </si>
  <si>
    <t xml:space="preserve">E10</t>
  </si>
  <si>
    <t xml:space="preserve">E11</t>
  </si>
  <si>
    <t xml:space="preserve">E12</t>
  </si>
  <si>
    <t xml:space="preserve">E13</t>
  </si>
  <si>
    <t xml:space="preserve">E14</t>
  </si>
  <si>
    <t xml:space="preserve">E15</t>
  </si>
  <si>
    <t xml:space="preserve">E16</t>
  </si>
  <si>
    <t xml:space="preserve">E17</t>
  </si>
  <si>
    <t xml:space="preserve">E18</t>
  </si>
  <si>
    <t xml:space="preserve">E19</t>
  </si>
  <si>
    <t xml:space="preserve">E20</t>
  </si>
  <si>
    <t xml:space="preserve">E21</t>
  </si>
  <si>
    <t xml:space="preserve">E22</t>
  </si>
  <si>
    <t xml:space="preserve">E23</t>
  </si>
  <si>
    <t xml:space="preserve">E24</t>
  </si>
  <si>
    <t xml:space="preserve">E25</t>
  </si>
  <si>
    <t xml:space="preserve">E26</t>
  </si>
  <si>
    <t xml:space="preserve">E27</t>
  </si>
  <si>
    <t xml:space="preserve">E28</t>
  </si>
  <si>
    <t xml:space="preserve">E29</t>
  </si>
  <si>
    <t xml:space="preserve">E30</t>
  </si>
  <si>
    <t xml:space="preserve">E31</t>
  </si>
  <si>
    <t xml:space="preserve">E32</t>
  </si>
  <si>
    <t xml:space="preserve">E33</t>
  </si>
  <si>
    <t xml:space="preserve">E34</t>
  </si>
  <si>
    <t xml:space="preserve">E35</t>
  </si>
  <si>
    <t xml:space="preserve">E36</t>
  </si>
  <si>
    <t xml:space="preserve">E37</t>
  </si>
  <si>
    <t xml:space="preserve">E38</t>
  </si>
  <si>
    <t xml:space="preserve">E39</t>
  </si>
  <si>
    <t xml:space="preserve">E40</t>
  </si>
  <si>
    <t xml:space="preserve">E41</t>
  </si>
  <si>
    <t xml:space="preserve">E42</t>
  </si>
  <si>
    <t xml:space="preserve">E43</t>
  </si>
  <si>
    <t xml:space="preserve">E44</t>
  </si>
  <si>
    <t xml:space="preserve">E45</t>
  </si>
  <si>
    <t xml:space="preserve">E46</t>
  </si>
  <si>
    <t xml:space="preserve">E47</t>
  </si>
  <si>
    <t xml:space="preserve">E48</t>
  </si>
  <si>
    <t xml:space="preserve">E49</t>
  </si>
  <si>
    <t xml:space="preserve">E50</t>
  </si>
  <si>
    <t xml:space="preserve">09 — Scenario Analysis</t>
  </si>
  <si>
    <t xml:space="preserve">Low, central and high results side by side, with the evidence behind them. Nothing on this sheet is an input.</t>
  </si>
  <si>
    <t xml:space="preserve">Metric</t>
  </si>
  <si>
    <t xml:space="preserve">Reading</t>
  </si>
  <si>
    <t xml:space="preserve">Expected economic consequences potentially avoided (PV)</t>
  </si>
  <si>
    <t xml:space="preserve">Net expected economic consequence</t>
  </si>
  <si>
    <t xml:space="preserve">Baseline event probability</t>
  </si>
  <si>
    <t xml:space="preserve">Intervention event probability</t>
  </si>
  <si>
    <t xml:space="preserve">Avoided value supported by Observed / Empirical evidence</t>
  </si>
  <si>
    <t xml:space="preserve">Avoided value resting on Transferred / Assumed evidence</t>
  </si>
  <si>
    <t xml:space="preserve">Evidence Register entries by basis</t>
  </si>
  <si>
    <t xml:space="preserve">Observed</t>
  </si>
  <si>
    <t xml:space="preserve">Empirically estimated</t>
  </si>
  <si>
    <t xml:space="preserve">Modelled</t>
  </si>
  <si>
    <t xml:space="preserve">Transferred</t>
  </si>
  <si>
    <t xml:space="preserve">Assumed</t>
  </si>
  <si>
    <t xml:space="preserve">Consequence rows included without an evidence basis</t>
  </si>
  <si>
    <t xml:space="preserve">Prevention Ledger — Summary</t>
  </si>
  <si>
    <t xml:space="preserve">The ratio is never read alone. Each stage of the chain sits beside the evidence and the distribution question it raises.</t>
  </si>
  <si>
    <t xml:space="preserve">Stage</t>
  </si>
  <si>
    <t xml:space="preserve">Evidence / confidence</t>
  </si>
  <si>
    <t xml:space="preserve">Question it raises</t>
  </si>
  <si>
    <t xml:space="preserve">Prevention investment (PV)</t>
  </si>
  <si>
    <t xml:space="preserve">Cost is visible, certain and attributable.</t>
  </si>
  <si>
    <t xml:space="preserve">Capability created</t>
  </si>
  <si>
    <t xml:space="preserve">What capability does the spending create, and how long does it last?</t>
  </si>
  <si>
    <t xml:space="preserve">Risk change (absolute)</t>
  </si>
  <si>
    <t xml:space="preserve">What biological risk changes, and why?</t>
  </si>
  <si>
    <t xml:space="preserve">Outcomes potentially avoided</t>
  </si>
  <si>
    <t xml:space="preserve">What outcomes plausibly differ?</t>
  </si>
  <si>
    <t xml:space="preserve">Economic consequences potentially avoided (PV)</t>
  </si>
  <si>
    <t xml:space="preserve">Which consequences can reasonably be monetised?</t>
  </si>
  <si>
    <t xml:space="preserve">A scenario output, not a claim of known return.</t>
  </si>
  <si>
    <t xml:space="preserve">Payer's own ratio (central)</t>
  </si>
  <si>
    <t xml:space="preserve">Who pays for prevention, and who receives the benefit?</t>
  </si>
  <si>
    <t xml:space="preserve">Material effects not monetised</t>
  </si>
  <si>
    <t xml:space="preserve">What matters that has no £ sign?</t>
  </si>
  <si>
    <t xml:space="preserve">11 — Material Effects Not Monetised</t>
  </si>
  <si>
    <t xml:space="preserve">Something does not matter only if it can be priced. Record effects that are material but excluded from the ratio, and why.</t>
  </si>
  <si>
    <t xml:space="preserve">Effect</t>
  </si>
  <si>
    <t xml:space="preserve">Affected group / system</t>
  </si>
  <si>
    <t xml:space="preserve">Direction</t>
  </si>
  <si>
    <t xml:space="preserve">Materiality</t>
  </si>
  <si>
    <t xml:space="preserve">Reason not monetised / notes</t>
  </si>
  <si>
    <t xml:space="preserve">Animal welfare</t>
  </si>
  <si>
    <t xml:space="preserve">Mortality / morbidity not captured by the economic model</t>
  </si>
  <si>
    <t xml:space="preserve">Institutional trust</t>
  </si>
  <si>
    <t xml:space="preserve">Professional capacity</t>
  </si>
  <si>
    <t xml:space="preserve">Ecological consequences</t>
  </si>
  <si>
    <t xml:space="preserve">Distributional effects</t>
  </si>
  <si>
    <t xml:space="preserve">Social disruption</t>
  </si>
  <si>
    <t xml:space="preserve">12 — Worked Example Template: Mass Dog Vaccination for Rabies (Ethiopia)</t>
  </si>
  <si>
    <t xml:space="preserve">The structure used in the OHS applied research article "What Does Prevention Actually Buy?". Rabies is an endemic burden: set both probabilities on 04 to 100% and record the change in burden.</t>
  </si>
  <si>
    <t xml:space="preserve">Step</t>
  </si>
  <si>
    <t xml:space="preserve">Parameter / question</t>
  </si>
  <si>
    <t xml:space="preserve">Evidence ID / note</t>
  </si>
  <si>
    <t xml:space="preserve">Investment</t>
  </si>
  <si>
    <t xml:space="preserve">What does the vaccination programme cost per dog and in total, over what horizon?</t>
  </si>
  <si>
    <t xml:space="preserve">What vaccination coverage is achieved and sustained, and for how long?</t>
  </si>
  <si>
    <t xml:space="preserve">Risk</t>
  </si>
  <si>
    <t xml:space="preserve">How does dog-rabies incidence change at that coverage?</t>
  </si>
  <si>
    <t xml:space="preserve">Outcomes</t>
  </si>
  <si>
    <t xml:space="preserve">How many human exposures, post-exposure prophylaxis courses, deaths and livestock losses potentially differ?</t>
  </si>
  <si>
    <t xml:space="preserve">Economics</t>
  </si>
  <si>
    <t xml:space="preserve">What monetised consequences potentially differ (PEP costs, lost productivity, livestock value)?</t>
  </si>
  <si>
    <t xml:space="preserve">Distribution</t>
  </si>
  <si>
    <t xml:space="preserve">Who pays for vaccination, and who receives the benefit?</t>
  </si>
  <si>
    <t xml:space="preserve">Evidence</t>
  </si>
  <si>
    <t xml:space="preserve">Which parameters are observed, modelled, transferred or assumed?</t>
  </si>
  <si>
    <t xml:space="preserve">Interpretation</t>
  </si>
  <si>
    <t xml:space="preserve">What can and cannot reasonably be concluded?</t>
  </si>
</sst>
</file>

<file path=xl/styles.xml><?xml version="1.0" encoding="utf-8"?>
<styleSheet xmlns="http://schemas.openxmlformats.org/spreadsheetml/2006/main">
  <numFmts count="7">
    <numFmt numFmtId="164" formatCode="General"/>
    <numFmt numFmtId="165" formatCode="0"/>
    <numFmt numFmtId="166" formatCode="0.0%;\-0.0%;\–"/>
    <numFmt numFmtId="167" formatCode="#,##0;\(#,##0\);\–"/>
    <numFmt numFmtId="168" formatCode="0.000"/>
    <numFmt numFmtId="169" formatCode="#,##0.##"/>
    <numFmt numFmtId="170" formatCode="0.0\×;\-0.0\×;\–"/>
  </numFmts>
  <fonts count="15">
    <font>
      <sz val="11"/>
      <color theme="1"/>
      <name val="Calibri"/>
      <family val="2"/>
      <charset val="1"/>
    </font>
    <font>
      <sz val="10"/>
      <name val="Arial"/>
      <family val="0"/>
    </font>
    <font>
      <sz val="10"/>
      <name val="Arial"/>
      <family val="0"/>
    </font>
    <font>
      <sz val="10"/>
      <name val="Arial"/>
      <family val="0"/>
    </font>
    <font>
      <b val="true"/>
      <sz val="8"/>
      <color rgb="FF6B6B72"/>
      <name val="Arial"/>
      <family val="0"/>
      <charset val="1"/>
    </font>
    <font>
      <sz val="18"/>
      <color rgb="FF1C1C1E"/>
      <name val="Georgia"/>
      <family val="0"/>
      <charset val="1"/>
    </font>
    <font>
      <i val="true"/>
      <sz val="10"/>
      <color rgb="FF6B6B72"/>
      <name val="Arial"/>
      <family val="0"/>
      <charset val="1"/>
    </font>
    <font>
      <b val="true"/>
      <sz val="9"/>
      <color rgb="FFFFFFFF"/>
      <name val="Arial"/>
      <family val="0"/>
      <charset val="1"/>
    </font>
    <font>
      <b val="true"/>
      <sz val="10"/>
      <color rgb="FF1C1C1E"/>
      <name val="Arial"/>
      <family val="0"/>
      <charset val="1"/>
    </font>
    <font>
      <sz val="10"/>
      <color rgb="FF1C1C1E"/>
      <name val="Arial"/>
      <family val="0"/>
      <charset val="1"/>
    </font>
    <font>
      <i val="true"/>
      <sz val="12"/>
      <color rgb="FF1C1C1E"/>
      <name val="Georgia"/>
      <family val="0"/>
      <charset val="1"/>
    </font>
    <font>
      <sz val="10"/>
      <color rgb="FF4A6FA5"/>
      <name val="Arial"/>
      <family val="0"/>
      <charset val="1"/>
    </font>
    <font>
      <b val="true"/>
      <sz val="11"/>
      <color rgb="FF1C1C1E"/>
      <name val="Arial"/>
      <family val="0"/>
      <charset val="1"/>
    </font>
    <font>
      <i val="true"/>
      <sz val="9"/>
      <color rgb="FF6B6B72"/>
      <name val="Arial"/>
      <family val="0"/>
      <charset val="1"/>
    </font>
    <font>
      <sz val="13"/>
      <color rgb="FF1C1C1E"/>
      <name val="Georgia"/>
      <family val="0"/>
      <charset val="1"/>
    </font>
  </fonts>
  <fills count="6">
    <fill>
      <patternFill patternType="none"/>
    </fill>
    <fill>
      <patternFill patternType="gray125"/>
    </fill>
    <fill>
      <patternFill patternType="solid">
        <fgColor rgb="FF1C1C1E"/>
        <bgColor rgb="FF333300"/>
      </patternFill>
    </fill>
    <fill>
      <patternFill patternType="solid">
        <fgColor rgb="FFEDF1F7"/>
        <bgColor rgb="FFF2F2F4"/>
      </patternFill>
    </fill>
    <fill>
      <patternFill patternType="solid">
        <fgColor rgb="FFF2F2F4"/>
        <bgColor rgb="FFEDF1F7"/>
      </patternFill>
    </fill>
    <fill>
      <patternFill patternType="solid">
        <fgColor rgb="FFF7F7F8"/>
        <bgColor rgb="FFF2F2F4"/>
      </patternFill>
    </fill>
  </fills>
  <borders count="3">
    <border diagonalUp="false" diagonalDown="false">
      <left/>
      <right/>
      <top/>
      <bottom/>
      <diagonal/>
    </border>
    <border diagonalUp="false" diagonalDown="false">
      <left style="thin">
        <color rgb="FFE4E4E8"/>
      </left>
      <right style="thin">
        <color rgb="FFE4E4E8"/>
      </right>
      <top style="thin">
        <color rgb="FFE4E4E8"/>
      </top>
      <bottom style="thin">
        <color rgb="FFE4E4E8"/>
      </bottom>
      <diagonal/>
    </border>
    <border diagonalUp="false" diagonalDown="false">
      <left style="thin">
        <color rgb="FFE4E4E8"/>
      </left>
      <right style="thin">
        <color rgb="FFE4E4E8"/>
      </right>
      <top style="medium">
        <color rgb="FF1C1C1E"/>
      </top>
      <bottom style="thin">
        <color rgb="FFE4E4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general" vertical="top" textRotation="0" wrapText="tru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general" vertical="top" textRotation="0" wrapText="true" indent="0" shrinkToFit="false"/>
      <protection locked="true" hidden="false"/>
    </xf>
    <xf numFmtId="164" fontId="12" fillId="0" borderId="2" xfId="0" applyFont="true" applyBorder="true" applyAlignment="true" applyProtection="false">
      <alignment horizontal="general" vertical="top" textRotation="0" wrapText="true" indent="0" shrinkToFit="false"/>
      <protection locked="true" hidden="false"/>
    </xf>
    <xf numFmtId="165" fontId="11" fillId="3" borderId="1" xfId="0" applyFont="true" applyBorder="true" applyAlignment="true" applyProtection="false">
      <alignment horizontal="right" vertical="top" textRotation="0" wrapText="false" indent="0" shrinkToFit="false"/>
      <protection locked="true" hidden="false"/>
    </xf>
    <xf numFmtId="166" fontId="11" fillId="3" borderId="1" xfId="0" applyFont="true" applyBorder="true" applyAlignment="true" applyProtection="false">
      <alignment horizontal="right" vertical="top" textRotation="0" wrapText="false" indent="0" shrinkToFit="false"/>
      <protection locked="true" hidden="false"/>
    </xf>
    <xf numFmtId="167" fontId="11" fillId="3" borderId="1" xfId="0" applyFont="true" applyBorder="true" applyAlignment="true" applyProtection="false">
      <alignment horizontal="right" vertical="top" textRotation="0" wrapText="false" indent="0" shrinkToFit="false"/>
      <protection locked="true" hidden="false"/>
    </xf>
    <xf numFmtId="168" fontId="9" fillId="0" borderId="1" xfId="0" applyFont="true" applyBorder="true" applyAlignment="true" applyProtection="false">
      <alignment horizontal="right" vertical="top" textRotation="0" wrapText="false" indent="0" shrinkToFit="false"/>
      <protection locked="true" hidden="false"/>
    </xf>
    <xf numFmtId="164" fontId="13" fillId="0" borderId="0" xfId="0" applyFont="true" applyBorder="false" applyAlignment="true" applyProtection="false">
      <alignment horizontal="general" vertical="top" textRotation="0" wrapText="true" indent="0" shrinkToFit="false"/>
      <protection locked="true" hidden="false"/>
    </xf>
    <xf numFmtId="167" fontId="12" fillId="0" borderId="2" xfId="0" applyFont="true" applyBorder="true" applyAlignment="true" applyProtection="false">
      <alignment horizontal="right" vertical="top" textRotation="0" wrapText="false" indent="0" shrinkToFit="false"/>
      <protection locked="true" hidden="false"/>
    </xf>
    <xf numFmtId="166" fontId="12" fillId="0" borderId="2" xfId="0" applyFont="true" applyBorder="true" applyAlignment="true" applyProtection="false">
      <alignment horizontal="right" vertical="top" textRotation="0" wrapText="false" indent="0" shrinkToFit="false"/>
      <protection locked="true" hidden="false"/>
    </xf>
    <xf numFmtId="166" fontId="9" fillId="0" borderId="1" xfId="0" applyFont="true" applyBorder="true" applyAlignment="true" applyProtection="false">
      <alignment horizontal="right" vertical="top" textRotation="0" wrapText="false" indent="0" shrinkToFit="false"/>
      <protection locked="true" hidden="false"/>
    </xf>
    <xf numFmtId="164" fontId="11" fillId="3" borderId="1" xfId="0" applyFont="true" applyBorder="true" applyAlignment="true" applyProtection="false">
      <alignment horizontal="center" vertical="top" textRotation="0" wrapText="true" indent="0" shrinkToFit="false"/>
      <protection locked="true" hidden="false"/>
    </xf>
    <xf numFmtId="164" fontId="13" fillId="0" borderId="0" xfId="0" applyFont="true" applyBorder="true" applyAlignment="true" applyProtection="false">
      <alignment horizontal="general" vertical="top" textRotation="0" wrapText="true" indent="0" shrinkToFit="false"/>
      <protection locked="true" hidden="false"/>
    </xf>
    <xf numFmtId="169" fontId="11" fillId="3" borderId="1" xfId="0" applyFont="true" applyBorder="true" applyAlignment="true" applyProtection="false">
      <alignment horizontal="right" vertical="top" textRotation="0" wrapText="false" indent="0" shrinkToFit="false"/>
      <protection locked="true" hidden="false"/>
    </xf>
    <xf numFmtId="169" fontId="9" fillId="0" borderId="1" xfId="0" applyFont="true" applyBorder="true" applyAlignment="true" applyProtection="false">
      <alignment horizontal="right" vertical="top" textRotation="0" wrapText="false" indent="0" shrinkToFit="false"/>
      <protection locked="true" hidden="false"/>
    </xf>
    <xf numFmtId="167" fontId="9" fillId="0" borderId="1" xfId="0" applyFont="true" applyBorder="true" applyAlignment="true" applyProtection="false">
      <alignment horizontal="right" vertical="top" textRotation="0" wrapText="false" indent="0" shrinkToFit="false"/>
      <protection locked="true" hidden="false"/>
    </xf>
    <xf numFmtId="167" fontId="12" fillId="4" borderId="2" xfId="0" applyFont="true" applyBorder="true" applyAlignment="true" applyProtection="false">
      <alignment horizontal="right" vertical="top" textRotation="0" wrapText="false" indent="0" shrinkToFit="false"/>
      <protection locked="true" hidden="false"/>
    </xf>
    <xf numFmtId="165" fontId="9" fillId="0" borderId="1" xfId="0" applyFont="true" applyBorder="true" applyAlignment="true" applyProtection="false">
      <alignment horizontal="right" vertical="top" textRotation="0" wrapText="false" indent="0" shrinkToFit="false"/>
      <protection locked="true" hidden="false"/>
    </xf>
    <xf numFmtId="164" fontId="9" fillId="0" borderId="1" xfId="0" applyFont="true" applyBorder="true" applyAlignment="true" applyProtection="false">
      <alignment horizontal="center" vertical="top" textRotation="0" wrapText="true" indent="0" shrinkToFit="false"/>
      <protection locked="true" hidden="false"/>
    </xf>
    <xf numFmtId="170" fontId="12" fillId="0" borderId="2" xfId="0" applyFont="true" applyBorder="true" applyAlignment="true" applyProtection="false">
      <alignment horizontal="right" vertical="top" textRotation="0" wrapText="fals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0" fillId="5" borderId="1" xfId="0" applyFont="false" applyBorder="true" applyAlignment="false" applyProtection="false">
      <alignment horizontal="general" vertical="bottom" textRotation="0" wrapText="false" indent="0" shrinkToFit="false"/>
      <protection locked="true" hidden="false"/>
    </xf>
    <xf numFmtId="170" fontId="9" fillId="0" borderId="1" xfId="0" applyFont="true" applyBorder="true" applyAlignment="true" applyProtection="false">
      <alignment horizontal="right"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7F7F8"/>
      <rgbColor rgb="FFEDF1F7"/>
      <rgbColor rgb="FF660066"/>
      <rgbColor rgb="FFFF8080"/>
      <rgbColor rgb="FF0066CC"/>
      <rgbColor rgb="FFE4E4E8"/>
      <rgbColor rgb="FF000080"/>
      <rgbColor rgb="FFFF00FF"/>
      <rgbColor rgb="FFFFFF00"/>
      <rgbColor rgb="FF00FFFF"/>
      <rgbColor rgb="FF800080"/>
      <rgbColor rgb="FF800000"/>
      <rgbColor rgb="FF008080"/>
      <rgbColor rgb="FF0000FF"/>
      <rgbColor rgb="FF00CCFF"/>
      <rgbColor rgb="FFF2F2F4"/>
      <rgbColor rgb="FFCCFFCC"/>
      <rgbColor rgb="FFFFFF99"/>
      <rgbColor rgb="FF99CCFF"/>
      <rgbColor rgb="FFFF99CC"/>
      <rgbColor rgb="FFCC99FF"/>
      <rgbColor rgb="FFFFCC99"/>
      <rgbColor rgb="FF4A6FA5"/>
      <rgbColor rgb="FF33CCCC"/>
      <rgbColor rgb="FF99CC00"/>
      <rgbColor rgb="FFFFCC00"/>
      <rgbColor rgb="FFFF9900"/>
      <rgbColor rgb="FFFF6600"/>
      <rgbColor rgb="FF6B6B72"/>
      <rgbColor rgb="FF969696"/>
      <rgbColor rgb="FF003366"/>
      <rgbColor rgb="FF339966"/>
      <rgbColor rgb="FF003300"/>
      <rgbColor rgb="FF333300"/>
      <rgbColor rgb="FF993300"/>
      <rgbColor rgb="FF993366"/>
      <rgbColor rgb="FF333399"/>
      <rgbColor rgb="FF1C1C1E"/>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B2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0"/>
  </cols>
  <sheetData>
    <row r="1" customFormat="false" ht="15" hidden="false" customHeight="false" outlineLevel="0" collapsed="false">
      <c r="A1" s="1" t="s">
        <v>0</v>
      </c>
    </row>
    <row r="2" customFormat="false" ht="25.5" hidden="false" customHeight="true" outlineLevel="0" collapsed="false">
      <c r="A2" s="2" t="s">
        <v>1</v>
      </c>
    </row>
    <row r="3" customFormat="false" ht="42" hidden="false" customHeight="true" outlineLevel="0" collapsed="false">
      <c r="A3" s="3" t="s">
        <v>2</v>
      </c>
      <c r="B3" s="3"/>
    </row>
    <row r="5" customFormat="false" ht="30" hidden="false" customHeight="true" outlineLevel="0" collapsed="false">
      <c r="A5" s="4" t="s">
        <v>3</v>
      </c>
      <c r="B5" s="5" t="s">
        <v>4</v>
      </c>
    </row>
    <row r="6" customFormat="false" ht="30" hidden="false" customHeight="true" outlineLevel="0" collapsed="false">
      <c r="A6" s="6" t="s">
        <v>5</v>
      </c>
      <c r="B6" s="7" t="s">
        <v>6</v>
      </c>
    </row>
    <row r="7" customFormat="false" ht="90" hidden="false" customHeight="true" outlineLevel="0" collapsed="false">
      <c r="A7" s="6" t="s">
        <v>7</v>
      </c>
      <c r="B7" s="7" t="s">
        <v>8</v>
      </c>
    </row>
    <row r="8" customFormat="false" ht="45" hidden="false" customHeight="true" outlineLevel="0" collapsed="false">
      <c r="A8" s="6" t="s">
        <v>9</v>
      </c>
      <c r="B8" s="7" t="s">
        <v>10</v>
      </c>
    </row>
    <row r="9" customFormat="false" ht="60" hidden="false" customHeight="true" outlineLevel="0" collapsed="false">
      <c r="A9" s="6" t="s">
        <v>11</v>
      </c>
      <c r="B9" s="7" t="s">
        <v>12</v>
      </c>
    </row>
    <row r="10" customFormat="false" ht="45" hidden="false" customHeight="true" outlineLevel="0" collapsed="false">
      <c r="A10" s="6" t="s">
        <v>13</v>
      </c>
      <c r="B10" s="7" t="s">
        <v>14</v>
      </c>
    </row>
    <row r="11" customFormat="false" ht="45" hidden="false" customHeight="true" outlineLevel="0" collapsed="false">
      <c r="A11" s="6" t="s">
        <v>15</v>
      </c>
      <c r="B11" s="7" t="s">
        <v>16</v>
      </c>
    </row>
    <row r="12" customFormat="false" ht="45" hidden="false" customHeight="true" outlineLevel="0" collapsed="false">
      <c r="A12" s="6" t="s">
        <v>17</v>
      </c>
      <c r="B12" s="7" t="s">
        <v>18</v>
      </c>
    </row>
    <row r="13" customFormat="false" ht="60" hidden="false" customHeight="true" outlineLevel="0" collapsed="false">
      <c r="A13" s="6" t="s">
        <v>19</v>
      </c>
      <c r="B13" s="7" t="s">
        <v>20</v>
      </c>
    </row>
    <row r="14" customFormat="false" ht="30" hidden="false" customHeight="true" outlineLevel="0" collapsed="false">
      <c r="A14" s="6" t="s">
        <v>21</v>
      </c>
      <c r="B14" s="7" t="s">
        <v>22</v>
      </c>
    </row>
    <row r="15" customFormat="false" ht="30" hidden="false" customHeight="true" outlineLevel="0" collapsed="false">
      <c r="A15" s="6" t="s">
        <v>23</v>
      </c>
      <c r="B15" s="7" t="s">
        <v>24</v>
      </c>
    </row>
    <row r="16" customFormat="false" ht="30" hidden="false" customHeight="true" outlineLevel="0" collapsed="false">
      <c r="A16" s="6" t="s">
        <v>25</v>
      </c>
      <c r="B16" s="7" t="s">
        <v>26</v>
      </c>
    </row>
    <row r="17" customFormat="false" ht="30" hidden="false" customHeight="true" outlineLevel="0" collapsed="false">
      <c r="A17" s="6" t="s">
        <v>27</v>
      </c>
      <c r="B17" s="7" t="s">
        <v>28</v>
      </c>
    </row>
    <row r="19" customFormat="false" ht="15" hidden="false" customHeight="false" outlineLevel="0" collapsed="false">
      <c r="A19" s="8" t="s">
        <v>29</v>
      </c>
    </row>
    <row r="20" customFormat="false" ht="15" hidden="false" customHeight="false" outlineLevel="0" collapsed="false">
      <c r="A20" s="9" t="s">
        <v>30</v>
      </c>
      <c r="B20" s="7" t="s">
        <v>31</v>
      </c>
    </row>
    <row r="21" customFormat="false" ht="15" hidden="false" customHeight="false" outlineLevel="0" collapsed="false">
      <c r="A21" s="7" t="s">
        <v>32</v>
      </c>
      <c r="B21" s="7" t="s">
        <v>33</v>
      </c>
    </row>
    <row r="22" customFormat="false" ht="15" hidden="false" customHeight="false" outlineLevel="0" collapsed="false">
      <c r="A22" s="10" t="s">
        <v>34</v>
      </c>
      <c r="B22" s="7" t="s">
        <v>35</v>
      </c>
    </row>
    <row r="24" customFormat="false" ht="15" hidden="false" customHeight="false" outlineLevel="0" collapsed="false">
      <c r="A24" s="8" t="s">
        <v>36</v>
      </c>
    </row>
    <row r="25" customFormat="false" ht="31.5" hidden="false" customHeight="true" outlineLevel="0" collapsed="false">
      <c r="A25" s="6" t="s">
        <v>37</v>
      </c>
      <c r="B25" s="7" t="s">
        <v>38</v>
      </c>
    </row>
  </sheetData>
  <mergeCells count="1">
    <mergeCell ref="A3:B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E2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4" min="2" style="0" width="20"/>
    <col collapsed="false" customWidth="true" hidden="false" outlineLevel="0" max="5" min="5" style="0" width="44"/>
  </cols>
  <sheetData>
    <row r="1" customFormat="false" ht="15" hidden="false" customHeight="false" outlineLevel="0" collapsed="false">
      <c r="A1" s="1" t="s">
        <v>0</v>
      </c>
    </row>
    <row r="2" customFormat="false" ht="25.5" hidden="false" customHeight="true" outlineLevel="0" collapsed="false">
      <c r="A2" s="2" t="s">
        <v>39</v>
      </c>
    </row>
    <row r="3" customFormat="false" ht="42" hidden="false" customHeight="true" outlineLevel="0" collapsed="false">
      <c r="A3" s="3" t="s">
        <v>40</v>
      </c>
      <c r="B3" s="3"/>
      <c r="C3" s="3"/>
      <c r="D3" s="3"/>
      <c r="E3" s="3"/>
    </row>
    <row r="5" customFormat="false" ht="30" hidden="false" customHeight="true" outlineLevel="0" collapsed="false">
      <c r="A5" s="4" t="s">
        <v>41</v>
      </c>
      <c r="B5" s="5" t="s">
        <v>42</v>
      </c>
      <c r="C5" s="5"/>
      <c r="D5" s="5"/>
      <c r="E5" s="5" t="s">
        <v>43</v>
      </c>
    </row>
    <row r="6" customFormat="false" ht="15" hidden="false" customHeight="false" outlineLevel="0" collapsed="false">
      <c r="A6" s="7" t="s">
        <v>44</v>
      </c>
      <c r="B6" s="9"/>
      <c r="C6" s="9"/>
      <c r="D6" s="9"/>
      <c r="E6" s="9"/>
    </row>
    <row r="7" customFormat="false" ht="15" hidden="false" customHeight="false" outlineLevel="0" collapsed="false">
      <c r="A7" s="7" t="s">
        <v>45</v>
      </c>
      <c r="B7" s="9"/>
      <c r="C7" s="9"/>
      <c r="D7" s="9"/>
      <c r="E7" s="9"/>
    </row>
    <row r="8" customFormat="false" ht="15" hidden="false" customHeight="false" outlineLevel="0" collapsed="false">
      <c r="A8" s="7" t="s">
        <v>46</v>
      </c>
      <c r="B8" s="9"/>
      <c r="C8" s="9"/>
      <c r="D8" s="9"/>
      <c r="E8" s="9"/>
    </row>
    <row r="9" customFormat="false" ht="15" hidden="false" customHeight="false" outlineLevel="0" collapsed="false">
      <c r="A9" s="7" t="s">
        <v>47</v>
      </c>
      <c r="B9" s="9"/>
      <c r="C9" s="9"/>
      <c r="D9" s="9"/>
      <c r="E9" s="9"/>
    </row>
    <row r="10" customFormat="false" ht="15" hidden="false" customHeight="false" outlineLevel="0" collapsed="false">
      <c r="A10" s="7" t="s">
        <v>48</v>
      </c>
      <c r="B10" s="9"/>
      <c r="C10" s="9"/>
      <c r="D10" s="9"/>
      <c r="E10" s="9"/>
    </row>
    <row r="11" customFormat="false" ht="15" hidden="false" customHeight="false" outlineLevel="0" collapsed="false">
      <c r="A11" s="7" t="s">
        <v>49</v>
      </c>
      <c r="B11" s="9"/>
      <c r="C11" s="9"/>
      <c r="D11" s="9"/>
      <c r="E11" s="9"/>
    </row>
    <row r="12" customFormat="false" ht="45" hidden="false" customHeight="true" outlineLevel="0" collapsed="false">
      <c r="A12" s="7" t="s">
        <v>50</v>
      </c>
      <c r="B12" s="9"/>
      <c r="C12" s="9"/>
      <c r="D12" s="9"/>
      <c r="E12" s="9"/>
    </row>
    <row r="14" customFormat="false" ht="30" hidden="false" customHeight="true" outlineLevel="0" collapsed="false">
      <c r="A14" s="4" t="s">
        <v>51</v>
      </c>
      <c r="B14" s="5" t="s">
        <v>52</v>
      </c>
      <c r="C14" s="5" t="s">
        <v>53</v>
      </c>
      <c r="D14" s="5" t="s">
        <v>54</v>
      </c>
      <c r="E14" s="5" t="s">
        <v>43</v>
      </c>
    </row>
    <row r="15" customFormat="false" ht="15" hidden="false" customHeight="false" outlineLevel="0" collapsed="false">
      <c r="A15" s="7" t="s">
        <v>55</v>
      </c>
      <c r="B15" s="11" t="n">
        <v>10</v>
      </c>
      <c r="C15" s="11" t="n">
        <v>10</v>
      </c>
      <c r="D15" s="11" t="n">
        <v>10</v>
      </c>
      <c r="E15" s="9"/>
    </row>
    <row r="16" customFormat="false" ht="15" hidden="false" customHeight="false" outlineLevel="0" collapsed="false">
      <c r="A16" s="7" t="s">
        <v>56</v>
      </c>
      <c r="B16" s="12" t="n">
        <v>0.035</v>
      </c>
      <c r="C16" s="12" t="n">
        <v>0.035</v>
      </c>
      <c r="D16" s="12" t="n">
        <v>0.035</v>
      </c>
      <c r="E16" s="9"/>
    </row>
    <row r="17" customFormat="false" ht="15" hidden="false" customHeight="false" outlineLevel="0" collapsed="false">
      <c r="A17" s="7" t="s">
        <v>57</v>
      </c>
      <c r="B17" s="13" t="n">
        <v>0</v>
      </c>
      <c r="C17" s="13" t="n">
        <v>0</v>
      </c>
      <c r="D17" s="13" t="n">
        <v>0</v>
      </c>
      <c r="E17" s="9"/>
    </row>
    <row r="18" customFormat="false" ht="15" hidden="false" customHeight="false" outlineLevel="0" collapsed="false">
      <c r="A18" s="7" t="s">
        <v>58</v>
      </c>
      <c r="B18" s="13" t="n">
        <v>0</v>
      </c>
      <c r="C18" s="13" t="n">
        <v>0</v>
      </c>
      <c r="D18" s="13" t="n">
        <v>0</v>
      </c>
      <c r="E18" s="9"/>
    </row>
    <row r="19" customFormat="false" ht="15" hidden="false" customHeight="false" outlineLevel="0" collapsed="false">
      <c r="A19" s="7" t="s">
        <v>59</v>
      </c>
      <c r="B19" s="13" t="n">
        <v>0</v>
      </c>
      <c r="C19" s="13" t="n">
        <v>0</v>
      </c>
      <c r="D19" s="13" t="n">
        <v>0</v>
      </c>
      <c r="E19" s="9"/>
    </row>
    <row r="20" customFormat="false" ht="15" hidden="false" customHeight="false" outlineLevel="0" collapsed="false">
      <c r="A20" s="7" t="s">
        <v>60</v>
      </c>
      <c r="B20" s="14" t="n">
        <f aca="false">IF(B15&lt;=0,0,IF(B16=0,B15,(1-(1+B16)^(-B15))/B16))</f>
        <v>8.31660532257794</v>
      </c>
      <c r="C20" s="14" t="n">
        <f aca="false">IF(C15&lt;=0,0,IF(C16=0,C15,(1-(1+C16)^(-C15))/C16))</f>
        <v>8.31660532257794</v>
      </c>
      <c r="D20" s="14" t="n">
        <f aca="false">IF(D15&lt;=0,0,IF(D16=0,D15,(1-(1+D16)^(-D15))/D16))</f>
        <v>8.31660532257794</v>
      </c>
      <c r="E20" s="15" t="s">
        <v>61</v>
      </c>
    </row>
    <row r="21" customFormat="false" ht="22.35" hidden="false" customHeight="false" outlineLevel="0" collapsed="false">
      <c r="A21" s="7" t="s">
        <v>62</v>
      </c>
      <c r="B21" s="14" t="n">
        <f aca="false">IF(B15&lt;=0,0,B20/B15)</f>
        <v>0.831660532257794</v>
      </c>
      <c r="C21" s="14" t="n">
        <f aca="false">IF(C15&lt;=0,0,C20/C15)</f>
        <v>0.831660532257794</v>
      </c>
      <c r="D21" s="14" t="n">
        <f aca="false">IF(D15&lt;=0,0,D20/D15)</f>
        <v>0.831660532257794</v>
      </c>
      <c r="E21" s="15" t="s">
        <v>63</v>
      </c>
    </row>
    <row r="22" customFormat="false" ht="15" hidden="false" customHeight="false" outlineLevel="0" collapsed="false">
      <c r="A22" s="6" t="s">
        <v>64</v>
      </c>
      <c r="B22" s="16" t="n">
        <f aca="false">B17+B19+B18*B20</f>
        <v>0</v>
      </c>
      <c r="C22" s="16" t="n">
        <f aca="false">C17+C19+C18*C20</f>
        <v>0</v>
      </c>
      <c r="D22" s="16" t="n">
        <f aca="false">D17+D19+D18*D20</f>
        <v>0</v>
      </c>
      <c r="E22" s="15" t="s">
        <v>65</v>
      </c>
    </row>
  </sheetData>
  <mergeCells count="8">
    <mergeCell ref="A3:E3"/>
    <mergeCell ref="B6:D6"/>
    <mergeCell ref="B7:D7"/>
    <mergeCell ref="B8:D8"/>
    <mergeCell ref="B9:D9"/>
    <mergeCell ref="B10:D10"/>
    <mergeCell ref="B11:D11"/>
    <mergeCell ref="B12:D1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G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3" min="2" style="0" width="26"/>
    <col collapsed="false" customWidth="true" hidden="false" outlineLevel="0" max="4" min="4" style="0" width="30"/>
    <col collapsed="false" customWidth="true" hidden="false" outlineLevel="0" max="5" min="5" style="0" width="20"/>
    <col collapsed="false" customWidth="true" hidden="false" outlineLevel="0" max="6" min="6" style="0" width="16"/>
    <col collapsed="false" customWidth="true" hidden="false" outlineLevel="0" max="7" min="7" style="0" width="26"/>
  </cols>
  <sheetData>
    <row r="1" customFormat="false" ht="15" hidden="false" customHeight="false" outlineLevel="0" collapsed="false">
      <c r="A1" s="1" t="s">
        <v>0</v>
      </c>
    </row>
    <row r="2" customFormat="false" ht="25.5" hidden="false" customHeight="true" outlineLevel="0" collapsed="false">
      <c r="A2" s="2" t="s">
        <v>66</v>
      </c>
    </row>
    <row r="3" customFormat="false" ht="42" hidden="false" customHeight="true" outlineLevel="0" collapsed="false">
      <c r="A3" s="3" t="s">
        <v>67</v>
      </c>
      <c r="B3" s="3"/>
      <c r="C3" s="3"/>
      <c r="D3" s="3"/>
      <c r="E3" s="3"/>
      <c r="F3" s="3"/>
      <c r="G3" s="3"/>
    </row>
    <row r="5" customFormat="false" ht="30" hidden="false" customHeight="true" outlineLevel="0" collapsed="false">
      <c r="A5" s="4" t="s">
        <v>68</v>
      </c>
      <c r="B5" s="5" t="s">
        <v>69</v>
      </c>
      <c r="C5" s="5" t="s">
        <v>70</v>
      </c>
      <c r="D5" s="5" t="s">
        <v>71</v>
      </c>
      <c r="E5" s="5" t="s">
        <v>72</v>
      </c>
      <c r="F5" s="5" t="s">
        <v>73</v>
      </c>
      <c r="G5" s="5" t="s">
        <v>19</v>
      </c>
    </row>
    <row r="6" customFormat="false" ht="15" hidden="false" customHeight="false" outlineLevel="0" collapsed="false">
      <c r="A6" s="9"/>
      <c r="B6" s="9"/>
      <c r="C6" s="9"/>
      <c r="D6" s="9"/>
      <c r="E6" s="9"/>
      <c r="F6" s="9"/>
      <c r="G6" s="9"/>
    </row>
    <row r="7" customFormat="false" ht="15" hidden="false" customHeight="false" outlineLevel="0" collapsed="false">
      <c r="A7" s="9"/>
      <c r="B7" s="9"/>
      <c r="C7" s="9"/>
      <c r="D7" s="9"/>
      <c r="E7" s="9"/>
      <c r="F7" s="9"/>
      <c r="G7" s="9"/>
    </row>
    <row r="8" customFormat="false" ht="15" hidden="false" customHeight="false" outlineLevel="0" collapsed="false">
      <c r="A8" s="9"/>
      <c r="B8" s="9"/>
      <c r="C8" s="9"/>
      <c r="D8" s="9"/>
      <c r="E8" s="9"/>
      <c r="F8" s="9"/>
      <c r="G8" s="9"/>
    </row>
    <row r="9" customFormat="false" ht="15" hidden="false" customHeight="false" outlineLevel="0" collapsed="false">
      <c r="A9" s="9"/>
      <c r="B9" s="9"/>
      <c r="C9" s="9"/>
      <c r="D9" s="9"/>
      <c r="E9" s="9"/>
      <c r="F9" s="9"/>
      <c r="G9" s="9"/>
    </row>
    <row r="10" customFormat="false" ht="15" hidden="false" customHeight="false" outlineLevel="0" collapsed="false">
      <c r="A10" s="9"/>
      <c r="B10" s="9"/>
      <c r="C10" s="9"/>
      <c r="D10" s="9"/>
      <c r="E10" s="9"/>
      <c r="F10" s="9"/>
      <c r="G10" s="9"/>
    </row>
    <row r="11" customFormat="false" ht="15" hidden="false" customHeight="false" outlineLevel="0" collapsed="false">
      <c r="A11" s="9"/>
      <c r="B11" s="9"/>
      <c r="C11" s="9"/>
      <c r="D11" s="9"/>
      <c r="E11" s="9"/>
      <c r="F11" s="9"/>
      <c r="G11" s="9"/>
    </row>
    <row r="12" customFormat="false" ht="15" hidden="false" customHeight="false" outlineLevel="0" collapsed="false">
      <c r="A12" s="9"/>
      <c r="B12" s="9"/>
      <c r="C12" s="9"/>
      <c r="D12" s="9"/>
      <c r="E12" s="9"/>
      <c r="F12" s="9"/>
      <c r="G12" s="9"/>
    </row>
    <row r="13" customFormat="false" ht="15" hidden="false" customHeight="false" outlineLevel="0" collapsed="false">
      <c r="A13" s="9"/>
      <c r="B13" s="9"/>
      <c r="C13" s="9"/>
      <c r="D13" s="9"/>
      <c r="E13" s="9"/>
      <c r="F13" s="9"/>
      <c r="G13" s="9"/>
    </row>
    <row r="14" customFormat="false" ht="15" hidden="false" customHeight="false" outlineLevel="0" collapsed="false">
      <c r="A14" s="9"/>
      <c r="B14" s="9"/>
      <c r="C14" s="9"/>
      <c r="D14" s="9"/>
      <c r="E14" s="9"/>
      <c r="F14" s="9"/>
      <c r="G14" s="9"/>
    </row>
    <row r="15" customFormat="false" ht="15" hidden="false" customHeight="false" outlineLevel="0" collapsed="false">
      <c r="A15" s="9"/>
      <c r="B15" s="9"/>
      <c r="C15" s="9"/>
      <c r="D15" s="9"/>
      <c r="E15" s="9"/>
      <c r="F15" s="9"/>
      <c r="G15" s="9"/>
    </row>
    <row r="16" customFormat="false" ht="15" hidden="false" customHeight="false" outlineLevel="0" collapsed="false">
      <c r="A16" s="9"/>
      <c r="B16" s="9"/>
      <c r="C16" s="9"/>
      <c r="D16" s="9"/>
      <c r="E16" s="9"/>
      <c r="F16" s="9"/>
      <c r="G16" s="9"/>
    </row>
    <row r="17" customFormat="false" ht="15" hidden="false" customHeight="false" outlineLevel="0" collapsed="false">
      <c r="A17" s="9"/>
      <c r="B17" s="9"/>
      <c r="C17" s="9"/>
      <c r="D17" s="9"/>
      <c r="E17" s="9"/>
      <c r="F17" s="9"/>
      <c r="G17" s="9"/>
    </row>
    <row r="18" customFormat="false" ht="15" hidden="false" customHeight="false" outlineLevel="0" collapsed="false">
      <c r="A18" s="9"/>
      <c r="B18" s="9"/>
      <c r="C18" s="9"/>
      <c r="D18" s="9"/>
      <c r="E18" s="9"/>
      <c r="F18" s="9"/>
      <c r="G18" s="9"/>
    </row>
    <row r="19" customFormat="false" ht="15" hidden="false" customHeight="false" outlineLevel="0" collapsed="false">
      <c r="A19" s="9"/>
      <c r="B19" s="9"/>
      <c r="C19" s="9"/>
      <c r="D19" s="9"/>
      <c r="E19" s="9"/>
      <c r="F19" s="9"/>
      <c r="G19" s="9"/>
    </row>
    <row r="20" customFormat="false" ht="15" hidden="false" customHeight="false" outlineLevel="0" collapsed="false">
      <c r="A20" s="9"/>
      <c r="B20" s="9"/>
      <c r="C20" s="9"/>
      <c r="D20" s="9"/>
      <c r="E20" s="9"/>
      <c r="F20" s="9"/>
      <c r="G20" s="9"/>
    </row>
    <row r="21" customFormat="false" ht="15" hidden="false" customHeight="false" outlineLevel="0" collapsed="false">
      <c r="A21" s="9"/>
      <c r="B21" s="9"/>
      <c r="C21" s="9"/>
      <c r="D21" s="9"/>
      <c r="E21" s="9"/>
      <c r="F21" s="9"/>
      <c r="G21" s="9"/>
    </row>
    <row r="22" customFormat="false" ht="15" hidden="false" customHeight="false" outlineLevel="0" collapsed="false">
      <c r="A22" s="9"/>
      <c r="B22" s="9"/>
      <c r="C22" s="9"/>
      <c r="D22" s="9"/>
      <c r="E22" s="9"/>
      <c r="F22" s="9"/>
      <c r="G22" s="9"/>
    </row>
    <row r="23" customFormat="false" ht="15" hidden="false" customHeight="false" outlineLevel="0" collapsed="false">
      <c r="A23" s="9"/>
      <c r="B23" s="9"/>
      <c r="C23" s="9"/>
      <c r="D23" s="9"/>
      <c r="E23" s="9"/>
      <c r="F23" s="9"/>
      <c r="G23" s="9"/>
    </row>
    <row r="24" customFormat="false" ht="15" hidden="false" customHeight="false" outlineLevel="0" collapsed="false">
      <c r="A24" s="9"/>
      <c r="B24" s="9"/>
      <c r="C24" s="9"/>
      <c r="D24" s="9"/>
      <c r="E24" s="9"/>
      <c r="F24" s="9"/>
      <c r="G24" s="9"/>
    </row>
    <row r="25" customFormat="false" ht="15" hidden="false" customHeight="false" outlineLevel="0" collapsed="false">
      <c r="A25" s="9"/>
      <c r="B25" s="9"/>
      <c r="C25" s="9"/>
      <c r="D25" s="9"/>
      <c r="E25" s="9"/>
      <c r="F25" s="9"/>
      <c r="G25" s="9"/>
    </row>
  </sheetData>
  <mergeCells count="1">
    <mergeCell ref="A3:G3"/>
  </mergeCells>
  <dataValidations count="1">
    <dataValidation allowBlank="true" errorStyle="stop" operator="between" showDropDown="false" showErrorMessage="false" showInputMessage="false" sqref="G6:G25" type="list">
      <formula1>"Observed,Empirically estimated,Modelled,Transferred,Assumed"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4" min="2" style="0" width="18"/>
    <col collapsed="false" customWidth="true" hidden="false" outlineLevel="0" max="5" min="5" style="0" width="44"/>
    <col collapsed="false" customWidth="true" hidden="false" outlineLevel="0" max="6" min="6" style="0" width="14"/>
  </cols>
  <sheetData>
    <row r="1" customFormat="false" ht="15" hidden="false" customHeight="false" outlineLevel="0" collapsed="false">
      <c r="A1" s="1" t="s">
        <v>0</v>
      </c>
    </row>
    <row r="2" customFormat="false" ht="25.5" hidden="false" customHeight="true" outlineLevel="0" collapsed="false">
      <c r="A2" s="2" t="s">
        <v>74</v>
      </c>
    </row>
    <row r="3" customFormat="false" ht="42" hidden="false" customHeight="true" outlineLevel="0" collapsed="false">
      <c r="A3" s="3" t="s">
        <v>75</v>
      </c>
      <c r="B3" s="3"/>
      <c r="C3" s="3"/>
      <c r="D3" s="3"/>
      <c r="E3" s="3"/>
      <c r="F3" s="3"/>
    </row>
    <row r="5" customFormat="false" ht="30" hidden="false" customHeight="true" outlineLevel="0" collapsed="false">
      <c r="A5" s="4" t="s">
        <v>76</v>
      </c>
      <c r="B5" s="5" t="s">
        <v>52</v>
      </c>
      <c r="C5" s="5" t="s">
        <v>53</v>
      </c>
      <c r="D5" s="5" t="s">
        <v>54</v>
      </c>
      <c r="E5" s="5" t="s">
        <v>77</v>
      </c>
      <c r="F5" s="5" t="s">
        <v>73</v>
      </c>
    </row>
    <row r="6" customFormat="false" ht="60" hidden="false" customHeight="true" outlineLevel="0" collapsed="false">
      <c r="A6" s="7" t="s">
        <v>78</v>
      </c>
      <c r="B6" s="9"/>
      <c r="C6" s="9"/>
      <c r="D6" s="9"/>
      <c r="E6" s="9"/>
      <c r="F6" s="9"/>
    </row>
    <row r="7" customFormat="false" ht="15" hidden="false" customHeight="false" outlineLevel="0" collapsed="false">
      <c r="A7" s="7" t="s">
        <v>79</v>
      </c>
      <c r="B7" s="12" t="n">
        <v>0</v>
      </c>
      <c r="C7" s="12" t="n">
        <v>0</v>
      </c>
      <c r="D7" s="12" t="n">
        <v>0</v>
      </c>
      <c r="E7" s="9"/>
      <c r="F7" s="9"/>
    </row>
    <row r="8" customFormat="false" ht="15" hidden="false" customHeight="false" outlineLevel="0" collapsed="false">
      <c r="A8" s="7" t="s">
        <v>80</v>
      </c>
      <c r="B8" s="12" t="n">
        <v>0</v>
      </c>
      <c r="C8" s="12" t="n">
        <v>0</v>
      </c>
      <c r="D8" s="12" t="n">
        <v>0</v>
      </c>
      <c r="E8" s="9"/>
      <c r="F8" s="9"/>
    </row>
    <row r="9" customFormat="false" ht="15" hidden="false" customHeight="false" outlineLevel="0" collapsed="false">
      <c r="A9" s="6" t="s">
        <v>81</v>
      </c>
      <c r="B9" s="17" t="n">
        <f aca="false">B7-B8</f>
        <v>0</v>
      </c>
      <c r="C9" s="17" t="n">
        <f aca="false">C7-C8</f>
        <v>0</v>
      </c>
      <c r="D9" s="17" t="n">
        <f aca="false">D7-D8</f>
        <v>0</v>
      </c>
    </row>
    <row r="10" customFormat="false" ht="15" hidden="false" customHeight="false" outlineLevel="0" collapsed="false">
      <c r="A10" s="7" t="s">
        <v>82</v>
      </c>
      <c r="B10" s="18" t="n">
        <f aca="false">IF(B7=0,0,(B7-B8)/B7)</f>
        <v>0</v>
      </c>
      <c r="C10" s="18" t="n">
        <f aca="false">IF(C7=0,0,(C7-C8)/C7)</f>
        <v>0</v>
      </c>
      <c r="D10" s="18" t="n">
        <f aca="false">IF(D7=0,0,(D7-D8)/D7)</f>
        <v>0</v>
      </c>
    </row>
    <row r="11" customFormat="false" ht="23.85" hidden="false" customHeight="false" outlineLevel="0" collapsed="false">
      <c r="A11" s="7" t="s">
        <v>83</v>
      </c>
      <c r="B11" s="19"/>
      <c r="C11" s="19"/>
      <c r="D11" s="19"/>
      <c r="E11" s="9"/>
      <c r="F11" s="9"/>
    </row>
    <row r="12" customFormat="false" ht="23.85" hidden="false" customHeight="false" outlineLevel="0" collapsed="false">
      <c r="A12" s="7" t="s">
        <v>84</v>
      </c>
      <c r="B12" s="19"/>
      <c r="C12" s="19"/>
      <c r="D12" s="19"/>
      <c r="E12" s="9"/>
      <c r="F12" s="9"/>
    </row>
    <row r="13" customFormat="false" ht="15" hidden="false" customHeight="false" outlineLevel="0" collapsed="false">
      <c r="A13" s="7" t="s">
        <v>23</v>
      </c>
      <c r="B13" s="19"/>
      <c r="C13" s="19"/>
      <c r="D13" s="19"/>
      <c r="E13" s="9"/>
      <c r="F13" s="9"/>
    </row>
    <row r="14" customFormat="false" ht="15" hidden="false" customHeight="false" outlineLevel="0" collapsed="false">
      <c r="A14" s="7" t="s">
        <v>85</v>
      </c>
      <c r="B14" s="19"/>
      <c r="C14" s="19"/>
      <c r="D14" s="19"/>
      <c r="E14" s="9"/>
      <c r="F14" s="9"/>
    </row>
    <row r="16" customFormat="false" ht="27.75" hidden="false" customHeight="true" outlineLevel="0" collapsed="false">
      <c r="A16" s="20" t="s">
        <v>86</v>
      </c>
      <c r="B16" s="20"/>
      <c r="C16" s="20"/>
      <c r="D16" s="20"/>
      <c r="E16" s="20"/>
      <c r="F16" s="20"/>
    </row>
  </sheetData>
  <mergeCells count="3">
    <mergeCell ref="A3:F3"/>
    <mergeCell ref="B6:D6"/>
    <mergeCell ref="A16:F16"/>
  </mergeCells>
  <dataValidations count="2">
    <dataValidation allowBlank="true" error="Enter a probability between 0 and 1 (e.g. 0.25 for 25%)." errorStyle="stop" errorTitle="Probability" operator="between" showDropDown="false" showErrorMessage="true" showInputMessage="false" sqref="B7:D8" type="decimal">
      <formula1>0</formula1>
      <formula2>1</formula2>
    </dataValidation>
    <dataValidation allowBlank="true" errorStyle="stop" operator="between" showDropDown="false" showErrorMessage="false" showInputMessage="false" sqref="B13:D13" type="list">
      <formula1>"High,Moderate,Low"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L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4"/>
    <col collapsed="false" customWidth="true" hidden="false" outlineLevel="0" max="11" min="3" style="0" width="13"/>
    <col collapsed="false" customWidth="true" hidden="false" outlineLevel="0" max="12" min="12" style="0" width="14"/>
  </cols>
  <sheetData>
    <row r="1" customFormat="false" ht="15" hidden="false" customHeight="false" outlineLevel="0" collapsed="false">
      <c r="A1" s="1" t="s">
        <v>0</v>
      </c>
    </row>
    <row r="2" customFormat="false" ht="25.5" hidden="false" customHeight="true" outlineLevel="0" collapsed="false">
      <c r="A2" s="2" t="s">
        <v>87</v>
      </c>
    </row>
    <row r="3" customFormat="false" ht="42" hidden="false" customHeight="true" outlineLevel="0" collapsed="false">
      <c r="A3" s="3" t="s">
        <v>88</v>
      </c>
      <c r="B3" s="3"/>
      <c r="C3" s="3"/>
      <c r="D3" s="3"/>
      <c r="E3" s="3"/>
      <c r="F3" s="3"/>
      <c r="G3" s="3"/>
      <c r="H3" s="3"/>
      <c r="I3" s="3"/>
      <c r="J3" s="3"/>
      <c r="K3" s="3"/>
      <c r="L3" s="3"/>
    </row>
    <row r="5" customFormat="false" ht="30" hidden="false" customHeight="true" outlineLevel="0" collapsed="false">
      <c r="A5" s="4" t="s">
        <v>89</v>
      </c>
      <c r="B5" s="5" t="s">
        <v>90</v>
      </c>
      <c r="C5" s="5" t="s">
        <v>91</v>
      </c>
      <c r="D5" s="5" t="s">
        <v>92</v>
      </c>
      <c r="E5" s="5" t="s">
        <v>93</v>
      </c>
      <c r="F5" s="5" t="s">
        <v>94</v>
      </c>
      <c r="G5" s="5" t="s">
        <v>95</v>
      </c>
      <c r="H5" s="5" t="s">
        <v>96</v>
      </c>
      <c r="I5" s="5" t="s">
        <v>97</v>
      </c>
      <c r="J5" s="5" t="s">
        <v>98</v>
      </c>
      <c r="K5" s="5" t="s">
        <v>99</v>
      </c>
      <c r="L5" s="5" t="s">
        <v>73</v>
      </c>
    </row>
    <row r="6" customFormat="false" ht="15" hidden="false" customHeight="false" outlineLevel="0" collapsed="false">
      <c r="A6" s="9"/>
      <c r="B6" s="9"/>
      <c r="C6" s="21"/>
      <c r="D6" s="21"/>
      <c r="E6" s="21"/>
      <c r="F6" s="21"/>
      <c r="G6" s="21"/>
      <c r="H6" s="21"/>
      <c r="I6" s="22" t="str">
        <f aca="false">IF(OR(C6="",F6=""),"",C6-F6)</f>
        <v/>
      </c>
      <c r="J6" s="22" t="str">
        <f aca="false">IF(OR(D6="",G6=""),"",D6-G6)</f>
        <v/>
      </c>
      <c r="K6" s="22" t="str">
        <f aca="false">IF(OR(E6="",H6=""),"",E6-H6)</f>
        <v/>
      </c>
      <c r="L6" s="9"/>
    </row>
    <row r="7" customFormat="false" ht="15" hidden="false" customHeight="false" outlineLevel="0" collapsed="false">
      <c r="A7" s="9"/>
      <c r="B7" s="9"/>
      <c r="C7" s="21"/>
      <c r="D7" s="21"/>
      <c r="E7" s="21"/>
      <c r="F7" s="21"/>
      <c r="G7" s="21"/>
      <c r="H7" s="21"/>
      <c r="I7" s="22" t="str">
        <f aca="false">IF(OR(C7="",F7=""),"",C7-F7)</f>
        <v/>
      </c>
      <c r="J7" s="22" t="str">
        <f aca="false">IF(OR(D7="",G7=""),"",D7-G7)</f>
        <v/>
      </c>
      <c r="K7" s="22" t="str">
        <f aca="false">IF(OR(E7="",H7=""),"",E7-H7)</f>
        <v/>
      </c>
      <c r="L7" s="9"/>
    </row>
    <row r="8" customFormat="false" ht="15" hidden="false" customHeight="false" outlineLevel="0" collapsed="false">
      <c r="A8" s="9"/>
      <c r="B8" s="9"/>
      <c r="C8" s="21"/>
      <c r="D8" s="21"/>
      <c r="E8" s="21"/>
      <c r="F8" s="21"/>
      <c r="G8" s="21"/>
      <c r="H8" s="21"/>
      <c r="I8" s="22" t="str">
        <f aca="false">IF(OR(C8="",F8=""),"",C8-F8)</f>
        <v/>
      </c>
      <c r="J8" s="22" t="str">
        <f aca="false">IF(OR(D8="",G8=""),"",D8-G8)</f>
        <v/>
      </c>
      <c r="K8" s="22" t="str">
        <f aca="false">IF(OR(E8="",H8=""),"",E8-H8)</f>
        <v/>
      </c>
      <c r="L8" s="9"/>
    </row>
    <row r="9" customFormat="false" ht="15" hidden="false" customHeight="false" outlineLevel="0" collapsed="false">
      <c r="A9" s="9"/>
      <c r="B9" s="9"/>
      <c r="C9" s="21"/>
      <c r="D9" s="21"/>
      <c r="E9" s="21"/>
      <c r="F9" s="21"/>
      <c r="G9" s="21"/>
      <c r="H9" s="21"/>
      <c r="I9" s="22" t="str">
        <f aca="false">IF(OR(C9="",F9=""),"",C9-F9)</f>
        <v/>
      </c>
      <c r="J9" s="22" t="str">
        <f aca="false">IF(OR(D9="",G9=""),"",D9-G9)</f>
        <v/>
      </c>
      <c r="K9" s="22" t="str">
        <f aca="false">IF(OR(E9="",H9=""),"",E9-H9)</f>
        <v/>
      </c>
      <c r="L9" s="9"/>
    </row>
    <row r="10" customFormat="false" ht="15" hidden="false" customHeight="false" outlineLevel="0" collapsed="false">
      <c r="A10" s="9"/>
      <c r="B10" s="9"/>
      <c r="C10" s="21"/>
      <c r="D10" s="21"/>
      <c r="E10" s="21"/>
      <c r="F10" s="21"/>
      <c r="G10" s="21"/>
      <c r="H10" s="21"/>
      <c r="I10" s="22" t="str">
        <f aca="false">IF(OR(C10="",F10=""),"",C10-F10)</f>
        <v/>
      </c>
      <c r="J10" s="22" t="str">
        <f aca="false">IF(OR(D10="",G10=""),"",D10-G10)</f>
        <v/>
      </c>
      <c r="K10" s="22" t="str">
        <f aca="false">IF(OR(E10="",H10=""),"",E10-H10)</f>
        <v/>
      </c>
      <c r="L10" s="9"/>
    </row>
    <row r="11" customFormat="false" ht="15" hidden="false" customHeight="false" outlineLevel="0" collapsed="false">
      <c r="A11" s="9"/>
      <c r="B11" s="9"/>
      <c r="C11" s="21"/>
      <c r="D11" s="21"/>
      <c r="E11" s="21"/>
      <c r="F11" s="21"/>
      <c r="G11" s="21"/>
      <c r="H11" s="21"/>
      <c r="I11" s="22" t="str">
        <f aca="false">IF(OR(C11="",F11=""),"",C11-F11)</f>
        <v/>
      </c>
      <c r="J11" s="22" t="str">
        <f aca="false">IF(OR(D11="",G11=""),"",D11-G11)</f>
        <v/>
      </c>
      <c r="K11" s="22" t="str">
        <f aca="false">IF(OR(E11="",H11=""),"",E11-H11)</f>
        <v/>
      </c>
      <c r="L11" s="9"/>
    </row>
    <row r="12" customFormat="false" ht="15" hidden="false" customHeight="false" outlineLevel="0" collapsed="false">
      <c r="A12" s="9"/>
      <c r="B12" s="9"/>
      <c r="C12" s="21"/>
      <c r="D12" s="21"/>
      <c r="E12" s="21"/>
      <c r="F12" s="21"/>
      <c r="G12" s="21"/>
      <c r="H12" s="21"/>
      <c r="I12" s="22" t="str">
        <f aca="false">IF(OR(C12="",F12=""),"",C12-F12)</f>
        <v/>
      </c>
      <c r="J12" s="22" t="str">
        <f aca="false">IF(OR(D12="",G12=""),"",D12-G12)</f>
        <v/>
      </c>
      <c r="K12" s="22" t="str">
        <f aca="false">IF(OR(E12="",H12=""),"",E12-H12)</f>
        <v/>
      </c>
      <c r="L12" s="9"/>
    </row>
    <row r="13" customFormat="false" ht="15" hidden="false" customHeight="false" outlineLevel="0" collapsed="false">
      <c r="A13" s="9"/>
      <c r="B13" s="9"/>
      <c r="C13" s="21"/>
      <c r="D13" s="21"/>
      <c r="E13" s="21"/>
      <c r="F13" s="21"/>
      <c r="G13" s="21"/>
      <c r="H13" s="21"/>
      <c r="I13" s="22" t="str">
        <f aca="false">IF(OR(C13="",F13=""),"",C13-F13)</f>
        <v/>
      </c>
      <c r="J13" s="22" t="str">
        <f aca="false">IF(OR(D13="",G13=""),"",D13-G13)</f>
        <v/>
      </c>
      <c r="K13" s="22" t="str">
        <f aca="false">IF(OR(E13="",H13=""),"",E13-H13)</f>
        <v/>
      </c>
      <c r="L13" s="9"/>
    </row>
    <row r="14" customFormat="false" ht="15" hidden="false" customHeight="false" outlineLevel="0" collapsed="false">
      <c r="A14" s="9"/>
      <c r="B14" s="9"/>
      <c r="C14" s="21"/>
      <c r="D14" s="21"/>
      <c r="E14" s="21"/>
      <c r="F14" s="21"/>
      <c r="G14" s="21"/>
      <c r="H14" s="21"/>
      <c r="I14" s="22" t="str">
        <f aca="false">IF(OR(C14="",F14=""),"",C14-F14)</f>
        <v/>
      </c>
      <c r="J14" s="22" t="str">
        <f aca="false">IF(OR(D14="",G14=""),"",D14-G14)</f>
        <v/>
      </c>
      <c r="K14" s="22" t="str">
        <f aca="false">IF(OR(E14="",H14=""),"",E14-H14)</f>
        <v/>
      </c>
      <c r="L14" s="9"/>
    </row>
    <row r="15" customFormat="false" ht="15" hidden="false" customHeight="false" outlineLevel="0" collapsed="false">
      <c r="A15" s="9"/>
      <c r="B15" s="9"/>
      <c r="C15" s="21"/>
      <c r="D15" s="21"/>
      <c r="E15" s="21"/>
      <c r="F15" s="21"/>
      <c r="G15" s="21"/>
      <c r="H15" s="21"/>
      <c r="I15" s="22" t="str">
        <f aca="false">IF(OR(C15="",F15=""),"",C15-F15)</f>
        <v/>
      </c>
      <c r="J15" s="22" t="str">
        <f aca="false">IF(OR(D15="",G15=""),"",D15-G15)</f>
        <v/>
      </c>
      <c r="K15" s="22" t="str">
        <f aca="false">IF(OR(E15="",H15=""),"",E15-H15)</f>
        <v/>
      </c>
      <c r="L15" s="9"/>
    </row>
    <row r="16" customFormat="false" ht="15" hidden="false" customHeight="false" outlineLevel="0" collapsed="false">
      <c r="A16" s="9"/>
      <c r="B16" s="9"/>
      <c r="C16" s="21"/>
      <c r="D16" s="21"/>
      <c r="E16" s="21"/>
      <c r="F16" s="21"/>
      <c r="G16" s="21"/>
      <c r="H16" s="21"/>
      <c r="I16" s="22" t="str">
        <f aca="false">IF(OR(C16="",F16=""),"",C16-F16)</f>
        <v/>
      </c>
      <c r="J16" s="22" t="str">
        <f aca="false">IF(OR(D16="",G16=""),"",D16-G16)</f>
        <v/>
      </c>
      <c r="K16" s="22" t="str">
        <f aca="false">IF(OR(E16="",H16=""),"",E16-H16)</f>
        <v/>
      </c>
      <c r="L16" s="9"/>
    </row>
    <row r="17" customFormat="false" ht="15" hidden="false" customHeight="false" outlineLevel="0" collapsed="false">
      <c r="A17" s="9"/>
      <c r="B17" s="9"/>
      <c r="C17" s="21"/>
      <c r="D17" s="21"/>
      <c r="E17" s="21"/>
      <c r="F17" s="21"/>
      <c r="G17" s="21"/>
      <c r="H17" s="21"/>
      <c r="I17" s="22" t="str">
        <f aca="false">IF(OR(C17="",F17=""),"",C17-F17)</f>
        <v/>
      </c>
      <c r="J17" s="22" t="str">
        <f aca="false">IF(OR(D17="",G17=""),"",D17-G17)</f>
        <v/>
      </c>
      <c r="K17" s="22" t="str">
        <f aca="false">IF(OR(E17="",H17=""),"",E17-H17)</f>
        <v/>
      </c>
      <c r="L17" s="9"/>
    </row>
    <row r="18" customFormat="false" ht="15" hidden="false" customHeight="false" outlineLevel="0" collapsed="false">
      <c r="A18" s="9"/>
      <c r="B18" s="9"/>
      <c r="C18" s="21"/>
      <c r="D18" s="21"/>
      <c r="E18" s="21"/>
      <c r="F18" s="21"/>
      <c r="G18" s="21"/>
      <c r="H18" s="21"/>
      <c r="I18" s="22" t="str">
        <f aca="false">IF(OR(C18="",F18=""),"",C18-F18)</f>
        <v/>
      </c>
      <c r="J18" s="22" t="str">
        <f aca="false">IF(OR(D18="",G18=""),"",D18-G18)</f>
        <v/>
      </c>
      <c r="K18" s="22" t="str">
        <f aca="false">IF(OR(E18="",H18=""),"",E18-H18)</f>
        <v/>
      </c>
      <c r="L18" s="9"/>
    </row>
    <row r="19" customFormat="false" ht="15" hidden="false" customHeight="false" outlineLevel="0" collapsed="false">
      <c r="A19" s="9"/>
      <c r="B19" s="9"/>
      <c r="C19" s="21"/>
      <c r="D19" s="21"/>
      <c r="E19" s="21"/>
      <c r="F19" s="21"/>
      <c r="G19" s="21"/>
      <c r="H19" s="21"/>
      <c r="I19" s="22" t="str">
        <f aca="false">IF(OR(C19="",F19=""),"",C19-F19)</f>
        <v/>
      </c>
      <c r="J19" s="22" t="str">
        <f aca="false">IF(OR(D19="",G19=""),"",D19-G19)</f>
        <v/>
      </c>
      <c r="K19" s="22" t="str">
        <f aca="false">IF(OR(E19="",H19=""),"",E19-H19)</f>
        <v/>
      </c>
      <c r="L19" s="9"/>
    </row>
    <row r="20" customFormat="false" ht="15" hidden="false" customHeight="false" outlineLevel="0" collapsed="false">
      <c r="A20" s="9"/>
      <c r="B20" s="9"/>
      <c r="C20" s="21"/>
      <c r="D20" s="21"/>
      <c r="E20" s="21"/>
      <c r="F20" s="21"/>
      <c r="G20" s="21"/>
      <c r="H20" s="21"/>
      <c r="I20" s="22" t="str">
        <f aca="false">IF(OR(C20="",F20=""),"",C20-F20)</f>
        <v/>
      </c>
      <c r="J20" s="22" t="str">
        <f aca="false">IF(OR(D20="",G20=""),"",D20-G20)</f>
        <v/>
      </c>
      <c r="K20" s="22" t="str">
        <f aca="false">IF(OR(E20="",H20=""),"",E20-H20)</f>
        <v/>
      </c>
      <c r="L20" s="9"/>
    </row>
    <row r="21" customFormat="false" ht="15" hidden="false" customHeight="false" outlineLevel="0" collapsed="false">
      <c r="A21" s="9"/>
      <c r="B21" s="9"/>
      <c r="C21" s="21"/>
      <c r="D21" s="21"/>
      <c r="E21" s="21"/>
      <c r="F21" s="21"/>
      <c r="G21" s="21"/>
      <c r="H21" s="21"/>
      <c r="I21" s="22" t="str">
        <f aca="false">IF(OR(C21="",F21=""),"",C21-F21)</f>
        <v/>
      </c>
      <c r="J21" s="22" t="str">
        <f aca="false">IF(OR(D21="",G21=""),"",D21-G21)</f>
        <v/>
      </c>
      <c r="K21" s="22" t="str">
        <f aca="false">IF(OR(E21="",H21=""),"",E21-H21)</f>
        <v/>
      </c>
      <c r="L21" s="9"/>
    </row>
    <row r="22" customFormat="false" ht="15" hidden="false" customHeight="false" outlineLevel="0" collapsed="false">
      <c r="A22" s="9"/>
      <c r="B22" s="9"/>
      <c r="C22" s="21"/>
      <c r="D22" s="21"/>
      <c r="E22" s="21"/>
      <c r="F22" s="21"/>
      <c r="G22" s="21"/>
      <c r="H22" s="21"/>
      <c r="I22" s="22" t="str">
        <f aca="false">IF(OR(C22="",F22=""),"",C22-F22)</f>
        <v/>
      </c>
      <c r="J22" s="22" t="str">
        <f aca="false">IF(OR(D22="",G22=""),"",D22-G22)</f>
        <v/>
      </c>
      <c r="K22" s="22" t="str">
        <f aca="false">IF(OR(E22="",H22=""),"",E22-H22)</f>
        <v/>
      </c>
      <c r="L22" s="9"/>
    </row>
    <row r="23" customFormat="false" ht="15" hidden="false" customHeight="false" outlineLevel="0" collapsed="false">
      <c r="A23" s="9"/>
      <c r="B23" s="9"/>
      <c r="C23" s="21"/>
      <c r="D23" s="21"/>
      <c r="E23" s="21"/>
      <c r="F23" s="21"/>
      <c r="G23" s="21"/>
      <c r="H23" s="21"/>
      <c r="I23" s="22" t="str">
        <f aca="false">IF(OR(C23="",F23=""),"",C23-F23)</f>
        <v/>
      </c>
      <c r="J23" s="22" t="str">
        <f aca="false">IF(OR(D23="",G23=""),"",D23-G23)</f>
        <v/>
      </c>
      <c r="K23" s="22" t="str">
        <f aca="false">IF(OR(E23="",H23=""),"",E23-H23)</f>
        <v/>
      </c>
      <c r="L23" s="9"/>
    </row>
    <row r="24" customFormat="false" ht="15" hidden="false" customHeight="false" outlineLevel="0" collapsed="false">
      <c r="A24" s="9"/>
      <c r="B24" s="9"/>
      <c r="C24" s="21"/>
      <c r="D24" s="21"/>
      <c r="E24" s="21"/>
      <c r="F24" s="21"/>
      <c r="G24" s="21"/>
      <c r="H24" s="21"/>
      <c r="I24" s="22" t="str">
        <f aca="false">IF(OR(C24="",F24=""),"",C24-F24)</f>
        <v/>
      </c>
      <c r="J24" s="22" t="str">
        <f aca="false">IF(OR(D24="",G24=""),"",D24-G24)</f>
        <v/>
      </c>
      <c r="K24" s="22" t="str">
        <f aca="false">IF(OR(E24="",H24=""),"",E24-H24)</f>
        <v/>
      </c>
      <c r="L24" s="9"/>
    </row>
    <row r="25" customFormat="false" ht="15" hidden="false" customHeight="false" outlineLevel="0" collapsed="false">
      <c r="A25" s="9"/>
      <c r="B25" s="9"/>
      <c r="C25" s="21"/>
      <c r="D25" s="21"/>
      <c r="E25" s="21"/>
      <c r="F25" s="21"/>
      <c r="G25" s="21"/>
      <c r="H25" s="21"/>
      <c r="I25" s="22" t="str">
        <f aca="false">IF(OR(C25="",F25=""),"",C25-F25)</f>
        <v/>
      </c>
      <c r="J25" s="22" t="str">
        <f aca="false">IF(OR(D25="",G25=""),"",D25-G25)</f>
        <v/>
      </c>
      <c r="K25" s="22" t="str">
        <f aca="false">IF(OR(E25="",H25=""),"",E25-H25)</f>
        <v/>
      </c>
      <c r="L25" s="9"/>
    </row>
    <row r="27" customFormat="false" ht="15" hidden="false" customHeight="true" outlineLevel="0" collapsed="false">
      <c r="A27" s="20" t="s">
        <v>100</v>
      </c>
      <c r="B27" s="20"/>
      <c r="C27" s="20"/>
      <c r="D27" s="20"/>
      <c r="E27" s="20"/>
      <c r="F27" s="20"/>
      <c r="G27" s="20"/>
      <c r="H27" s="20"/>
      <c r="I27" s="20"/>
      <c r="J27" s="20"/>
      <c r="K27" s="20"/>
      <c r="L27" s="20"/>
    </row>
  </sheetData>
  <mergeCells count="2">
    <mergeCell ref="A3:L3"/>
    <mergeCell ref="A27:L27"/>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O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20"/>
    <col collapsed="false" customWidth="true" hidden="false" outlineLevel="0" max="8" min="3" style="0" width="14"/>
    <col collapsed="false" customWidth="true" hidden="false" outlineLevel="0" max="9" min="9" style="0" width="11"/>
    <col collapsed="false" customWidth="true" hidden="false" outlineLevel="0" max="10" min="10" style="0" width="20"/>
    <col collapsed="false" customWidth="true" hidden="false" outlineLevel="0" max="11" min="11" style="0" width="11"/>
    <col collapsed="false" customWidth="true" hidden="false" outlineLevel="0" max="14" min="12" style="0" width="15"/>
    <col collapsed="false" customWidth="true" hidden="false" outlineLevel="0" max="15" min="15" style="0" width="30"/>
  </cols>
  <sheetData>
    <row r="1" customFormat="false" ht="15" hidden="false" customHeight="false" outlineLevel="0" collapsed="false">
      <c r="A1" s="1" t="s">
        <v>0</v>
      </c>
    </row>
    <row r="2" customFormat="false" ht="25.5" hidden="false" customHeight="true" outlineLevel="0" collapsed="false">
      <c r="A2" s="2" t="s">
        <v>101</v>
      </c>
    </row>
    <row r="3" customFormat="false" ht="42" hidden="false" customHeight="true" outlineLevel="0" collapsed="false">
      <c r="A3" s="3" t="s">
        <v>102</v>
      </c>
      <c r="B3" s="3"/>
      <c r="C3" s="3"/>
      <c r="D3" s="3"/>
      <c r="E3" s="3"/>
      <c r="F3" s="3"/>
      <c r="G3" s="3"/>
      <c r="H3" s="3"/>
      <c r="I3" s="3"/>
      <c r="J3" s="3"/>
      <c r="K3" s="3"/>
      <c r="L3" s="3"/>
      <c r="M3" s="3"/>
      <c r="N3" s="3"/>
      <c r="O3" s="3"/>
    </row>
    <row r="5" customFormat="false" ht="30" hidden="false" customHeight="true" outlineLevel="0" collapsed="false">
      <c r="A5" s="4" t="s">
        <v>103</v>
      </c>
      <c r="B5" s="5" t="s">
        <v>104</v>
      </c>
      <c r="C5" s="5" t="s">
        <v>105</v>
      </c>
      <c r="D5" s="5" t="s">
        <v>106</v>
      </c>
      <c r="E5" s="5" t="s">
        <v>107</v>
      </c>
      <c r="F5" s="5" t="s">
        <v>108</v>
      </c>
      <c r="G5" s="5" t="s">
        <v>109</v>
      </c>
      <c r="H5" s="5" t="s">
        <v>110</v>
      </c>
      <c r="I5" s="5" t="s">
        <v>111</v>
      </c>
      <c r="J5" s="5" t="s">
        <v>19</v>
      </c>
      <c r="K5" s="5" t="s">
        <v>73</v>
      </c>
      <c r="L5" s="5" t="s">
        <v>112</v>
      </c>
      <c r="M5" s="5" t="s">
        <v>113</v>
      </c>
      <c r="N5" s="5" t="s">
        <v>114</v>
      </c>
      <c r="O5" s="5" t="s">
        <v>115</v>
      </c>
    </row>
    <row r="6" customFormat="false" ht="15" hidden="false" customHeight="false" outlineLevel="0" collapsed="false">
      <c r="A6" s="9" t="s">
        <v>37</v>
      </c>
      <c r="B6" s="9"/>
      <c r="C6" s="13"/>
      <c r="D6" s="13"/>
      <c r="E6" s="13"/>
      <c r="F6" s="13"/>
      <c r="G6" s="13"/>
      <c r="H6" s="13"/>
      <c r="I6" s="19" t="s">
        <v>116</v>
      </c>
      <c r="J6" s="9"/>
      <c r="K6" s="9"/>
      <c r="L6" s="23" t="n">
        <f aca="false">IF(OR($I6&lt;&gt;"Yes",C6=""),0,('04 Counterfactual'!B$7*C6-'04 Counterfactual'!B$8*IF(F6="",C6,F6))*'02 Intervention'!B$21)</f>
        <v>0</v>
      </c>
      <c r="M6" s="23" t="n">
        <f aca="false">IF(OR($I6&lt;&gt;"Yes",D6=""),0,('04 Counterfactual'!C$7*D6-'04 Counterfactual'!C$8*IF(G6="",D6,G6))*'02 Intervention'!C$21)</f>
        <v>0</v>
      </c>
      <c r="N6" s="23" t="n">
        <f aca="false">IF(OR($I6&lt;&gt;"Yes",E6=""),0,('04 Counterfactual'!D$7*E6-'04 Counterfactual'!D$8*IF(H6="",E6,H6))*'02 Intervention'!D$21)</f>
        <v>0</v>
      </c>
      <c r="O6" s="9"/>
    </row>
    <row r="7" customFormat="false" ht="15" hidden="false" customHeight="false" outlineLevel="0" collapsed="false">
      <c r="A7" s="9" t="s">
        <v>117</v>
      </c>
      <c r="B7" s="9"/>
      <c r="C7" s="13"/>
      <c r="D7" s="13"/>
      <c r="E7" s="13"/>
      <c r="F7" s="13"/>
      <c r="G7" s="13"/>
      <c r="H7" s="13"/>
      <c r="I7" s="19" t="s">
        <v>116</v>
      </c>
      <c r="J7" s="9"/>
      <c r="K7" s="9"/>
      <c r="L7" s="23" t="n">
        <f aca="false">IF(OR($I7&lt;&gt;"Yes",C7=""),0,('04 Counterfactual'!B$7*C7-'04 Counterfactual'!B$8*IF(F7="",C7,F7))*'02 Intervention'!B$21)</f>
        <v>0</v>
      </c>
      <c r="M7" s="23" t="n">
        <f aca="false">IF(OR($I7&lt;&gt;"Yes",D7=""),0,('04 Counterfactual'!C$7*D7-'04 Counterfactual'!C$8*IF(G7="",D7,G7))*'02 Intervention'!C$21)</f>
        <v>0</v>
      </c>
      <c r="N7" s="23" t="n">
        <f aca="false">IF(OR($I7&lt;&gt;"Yes",E7=""),0,('04 Counterfactual'!D$7*E7-'04 Counterfactual'!D$8*IF(H7="",E7,H7))*'02 Intervention'!D$21)</f>
        <v>0</v>
      </c>
      <c r="O7" s="9"/>
    </row>
    <row r="8" customFormat="false" ht="15" hidden="false" customHeight="false" outlineLevel="0" collapsed="false">
      <c r="A8" s="9" t="s">
        <v>118</v>
      </c>
      <c r="B8" s="9"/>
      <c r="C8" s="13"/>
      <c r="D8" s="13"/>
      <c r="E8" s="13"/>
      <c r="F8" s="13"/>
      <c r="G8" s="13"/>
      <c r="H8" s="13"/>
      <c r="I8" s="19" t="s">
        <v>116</v>
      </c>
      <c r="J8" s="9"/>
      <c r="K8" s="9"/>
      <c r="L8" s="23" t="n">
        <f aca="false">IF(OR($I8&lt;&gt;"Yes",C8=""),0,('04 Counterfactual'!B$7*C8-'04 Counterfactual'!B$8*IF(F8="",C8,F8))*'02 Intervention'!B$21)</f>
        <v>0</v>
      </c>
      <c r="M8" s="23" t="n">
        <f aca="false">IF(OR($I8&lt;&gt;"Yes",D8=""),0,('04 Counterfactual'!C$7*D8-'04 Counterfactual'!C$8*IF(G8="",D8,G8))*'02 Intervention'!C$21)</f>
        <v>0</v>
      </c>
      <c r="N8" s="23" t="n">
        <f aca="false">IF(OR($I8&lt;&gt;"Yes",E8=""),0,('04 Counterfactual'!D$7*E8-'04 Counterfactual'!D$8*IF(H8="",E8,H8))*'02 Intervention'!D$21)</f>
        <v>0</v>
      </c>
      <c r="O8" s="9"/>
    </row>
    <row r="9" customFormat="false" ht="15" hidden="false" customHeight="false" outlineLevel="0" collapsed="false">
      <c r="A9" s="9" t="s">
        <v>119</v>
      </c>
      <c r="B9" s="9"/>
      <c r="C9" s="13"/>
      <c r="D9" s="13"/>
      <c r="E9" s="13"/>
      <c r="F9" s="13"/>
      <c r="G9" s="13"/>
      <c r="H9" s="13"/>
      <c r="I9" s="19" t="s">
        <v>116</v>
      </c>
      <c r="J9" s="9"/>
      <c r="K9" s="9"/>
      <c r="L9" s="23" t="n">
        <f aca="false">IF(OR($I9&lt;&gt;"Yes",C9=""),0,('04 Counterfactual'!B$7*C9-'04 Counterfactual'!B$8*IF(F9="",C9,F9))*'02 Intervention'!B$21)</f>
        <v>0</v>
      </c>
      <c r="M9" s="23" t="n">
        <f aca="false">IF(OR($I9&lt;&gt;"Yes",D9=""),0,('04 Counterfactual'!C$7*D9-'04 Counterfactual'!C$8*IF(G9="",D9,G9))*'02 Intervention'!C$21)</f>
        <v>0</v>
      </c>
      <c r="N9" s="23" t="n">
        <f aca="false">IF(OR($I9&lt;&gt;"Yes",E9=""),0,('04 Counterfactual'!D$7*E9-'04 Counterfactual'!D$8*IF(H9="",E9,H9))*'02 Intervention'!D$21)</f>
        <v>0</v>
      </c>
      <c r="O9" s="9"/>
    </row>
    <row r="10" customFormat="false" ht="15" hidden="false" customHeight="false" outlineLevel="0" collapsed="false">
      <c r="A10" s="9" t="s">
        <v>120</v>
      </c>
      <c r="B10" s="9"/>
      <c r="C10" s="13"/>
      <c r="D10" s="13"/>
      <c r="E10" s="13"/>
      <c r="F10" s="13"/>
      <c r="G10" s="13"/>
      <c r="H10" s="13"/>
      <c r="I10" s="19" t="s">
        <v>116</v>
      </c>
      <c r="J10" s="9"/>
      <c r="K10" s="9"/>
      <c r="L10" s="23" t="n">
        <f aca="false">IF(OR($I10&lt;&gt;"Yes",C10=""),0,('04 Counterfactual'!B$7*C10-'04 Counterfactual'!B$8*IF(F10="",C10,F10))*'02 Intervention'!B$21)</f>
        <v>0</v>
      </c>
      <c r="M10" s="23" t="n">
        <f aca="false">IF(OR($I10&lt;&gt;"Yes",D10=""),0,('04 Counterfactual'!C$7*D10-'04 Counterfactual'!C$8*IF(G10="",D10,G10))*'02 Intervention'!C$21)</f>
        <v>0</v>
      </c>
      <c r="N10" s="23" t="n">
        <f aca="false">IF(OR($I10&lt;&gt;"Yes",E10=""),0,('04 Counterfactual'!D$7*E10-'04 Counterfactual'!D$8*IF(H10="",E10,H10))*'02 Intervention'!D$21)</f>
        <v>0</v>
      </c>
      <c r="O10" s="9"/>
    </row>
    <row r="11" customFormat="false" ht="15" hidden="false" customHeight="false" outlineLevel="0" collapsed="false">
      <c r="A11" s="9" t="s">
        <v>121</v>
      </c>
      <c r="B11" s="9"/>
      <c r="C11" s="13"/>
      <c r="D11" s="13"/>
      <c r="E11" s="13"/>
      <c r="F11" s="13"/>
      <c r="G11" s="13"/>
      <c r="H11" s="13"/>
      <c r="I11" s="19" t="s">
        <v>116</v>
      </c>
      <c r="J11" s="9"/>
      <c r="K11" s="9"/>
      <c r="L11" s="23" t="n">
        <f aca="false">IF(OR($I11&lt;&gt;"Yes",C11=""),0,('04 Counterfactual'!B$7*C11-'04 Counterfactual'!B$8*IF(F11="",C11,F11))*'02 Intervention'!B$21)</f>
        <v>0</v>
      </c>
      <c r="M11" s="23" t="n">
        <f aca="false">IF(OR($I11&lt;&gt;"Yes",D11=""),0,('04 Counterfactual'!C$7*D11-'04 Counterfactual'!C$8*IF(G11="",D11,G11))*'02 Intervention'!C$21)</f>
        <v>0</v>
      </c>
      <c r="N11" s="23" t="n">
        <f aca="false">IF(OR($I11&lt;&gt;"Yes",E11=""),0,('04 Counterfactual'!D$7*E11-'04 Counterfactual'!D$8*IF(H11="",E11,H11))*'02 Intervention'!D$21)</f>
        <v>0</v>
      </c>
      <c r="O11" s="9"/>
    </row>
    <row r="12" customFormat="false" ht="15" hidden="false" customHeight="false" outlineLevel="0" collapsed="false">
      <c r="A12" s="9" t="s">
        <v>122</v>
      </c>
      <c r="B12" s="9"/>
      <c r="C12" s="13"/>
      <c r="D12" s="13"/>
      <c r="E12" s="13"/>
      <c r="F12" s="13"/>
      <c r="G12" s="13"/>
      <c r="H12" s="13"/>
      <c r="I12" s="19" t="s">
        <v>116</v>
      </c>
      <c r="J12" s="9"/>
      <c r="K12" s="9"/>
      <c r="L12" s="23" t="n">
        <f aca="false">IF(OR($I12&lt;&gt;"Yes",C12=""),0,('04 Counterfactual'!B$7*C12-'04 Counterfactual'!B$8*IF(F12="",C12,F12))*'02 Intervention'!B$21)</f>
        <v>0</v>
      </c>
      <c r="M12" s="23" t="n">
        <f aca="false">IF(OR($I12&lt;&gt;"Yes",D12=""),0,('04 Counterfactual'!C$7*D12-'04 Counterfactual'!C$8*IF(G12="",D12,G12))*'02 Intervention'!C$21)</f>
        <v>0</v>
      </c>
      <c r="N12" s="23" t="n">
        <f aca="false">IF(OR($I12&lt;&gt;"Yes",E12=""),0,('04 Counterfactual'!D$7*E12-'04 Counterfactual'!D$8*IF(H12="",E12,H12))*'02 Intervention'!D$21)</f>
        <v>0</v>
      </c>
      <c r="O12" s="9"/>
    </row>
    <row r="13" customFormat="false" ht="15" hidden="false" customHeight="false" outlineLevel="0" collapsed="false">
      <c r="A13" s="9" t="s">
        <v>123</v>
      </c>
      <c r="B13" s="9"/>
      <c r="C13" s="13"/>
      <c r="D13" s="13"/>
      <c r="E13" s="13"/>
      <c r="F13" s="13"/>
      <c r="G13" s="13"/>
      <c r="H13" s="13"/>
      <c r="I13" s="19" t="s">
        <v>116</v>
      </c>
      <c r="J13" s="9"/>
      <c r="K13" s="9"/>
      <c r="L13" s="23" t="n">
        <f aca="false">IF(OR($I13&lt;&gt;"Yes",C13=""),0,('04 Counterfactual'!B$7*C13-'04 Counterfactual'!B$8*IF(F13="",C13,F13))*'02 Intervention'!B$21)</f>
        <v>0</v>
      </c>
      <c r="M13" s="23" t="n">
        <f aca="false">IF(OR($I13&lt;&gt;"Yes",D13=""),0,('04 Counterfactual'!C$7*D13-'04 Counterfactual'!C$8*IF(G13="",D13,G13))*'02 Intervention'!C$21)</f>
        <v>0</v>
      </c>
      <c r="N13" s="23" t="n">
        <f aca="false">IF(OR($I13&lt;&gt;"Yes",E13=""),0,('04 Counterfactual'!D$7*E13-'04 Counterfactual'!D$8*IF(H13="",E13,H13))*'02 Intervention'!D$21)</f>
        <v>0</v>
      </c>
      <c r="O13" s="9"/>
    </row>
    <row r="14" customFormat="false" ht="15" hidden="false" customHeight="false" outlineLevel="0" collapsed="false">
      <c r="A14" s="9"/>
      <c r="B14" s="9"/>
      <c r="C14" s="13"/>
      <c r="D14" s="13"/>
      <c r="E14" s="13"/>
      <c r="F14" s="13"/>
      <c r="G14" s="13"/>
      <c r="H14" s="13"/>
      <c r="I14" s="19"/>
      <c r="J14" s="9"/>
      <c r="K14" s="9"/>
      <c r="L14" s="23" t="n">
        <f aca="false">IF(OR($I14&lt;&gt;"Yes",C14=""),0,('04 Counterfactual'!B$7*C14-'04 Counterfactual'!B$8*IF(F14="",C14,F14))*'02 Intervention'!B$21)</f>
        <v>0</v>
      </c>
      <c r="M14" s="23" t="n">
        <f aca="false">IF(OR($I14&lt;&gt;"Yes",D14=""),0,('04 Counterfactual'!C$7*D14-'04 Counterfactual'!C$8*IF(G14="",D14,G14))*'02 Intervention'!C$21)</f>
        <v>0</v>
      </c>
      <c r="N14" s="23" t="n">
        <f aca="false">IF(OR($I14&lt;&gt;"Yes",E14=""),0,('04 Counterfactual'!D$7*E14-'04 Counterfactual'!D$8*IF(H14="",E14,H14))*'02 Intervention'!D$21)</f>
        <v>0</v>
      </c>
      <c r="O14" s="9"/>
    </row>
    <row r="15" customFormat="false" ht="15" hidden="false" customHeight="false" outlineLevel="0" collapsed="false">
      <c r="A15" s="9"/>
      <c r="B15" s="9"/>
      <c r="C15" s="13"/>
      <c r="D15" s="13"/>
      <c r="E15" s="13"/>
      <c r="F15" s="13"/>
      <c r="G15" s="13"/>
      <c r="H15" s="13"/>
      <c r="I15" s="19"/>
      <c r="J15" s="9"/>
      <c r="K15" s="9"/>
      <c r="L15" s="23" t="n">
        <f aca="false">IF(OR($I15&lt;&gt;"Yes",C15=""),0,('04 Counterfactual'!B$7*C15-'04 Counterfactual'!B$8*IF(F15="",C15,F15))*'02 Intervention'!B$21)</f>
        <v>0</v>
      </c>
      <c r="M15" s="23" t="n">
        <f aca="false">IF(OR($I15&lt;&gt;"Yes",D15=""),0,('04 Counterfactual'!C$7*D15-'04 Counterfactual'!C$8*IF(G15="",D15,G15))*'02 Intervention'!C$21)</f>
        <v>0</v>
      </c>
      <c r="N15" s="23" t="n">
        <f aca="false">IF(OR($I15&lt;&gt;"Yes",E15=""),0,('04 Counterfactual'!D$7*E15-'04 Counterfactual'!D$8*IF(H15="",E15,H15))*'02 Intervention'!D$21)</f>
        <v>0</v>
      </c>
      <c r="O15" s="9"/>
    </row>
    <row r="16" customFormat="false" ht="15" hidden="false" customHeight="false" outlineLevel="0" collapsed="false">
      <c r="A16" s="9"/>
      <c r="B16" s="9"/>
      <c r="C16" s="13"/>
      <c r="D16" s="13"/>
      <c r="E16" s="13"/>
      <c r="F16" s="13"/>
      <c r="G16" s="13"/>
      <c r="H16" s="13"/>
      <c r="I16" s="19"/>
      <c r="J16" s="9"/>
      <c r="K16" s="9"/>
      <c r="L16" s="23" t="n">
        <f aca="false">IF(OR($I16&lt;&gt;"Yes",C16=""),0,('04 Counterfactual'!B$7*C16-'04 Counterfactual'!B$8*IF(F16="",C16,F16))*'02 Intervention'!B$21)</f>
        <v>0</v>
      </c>
      <c r="M16" s="23" t="n">
        <f aca="false">IF(OR($I16&lt;&gt;"Yes",D16=""),0,('04 Counterfactual'!C$7*D16-'04 Counterfactual'!C$8*IF(G16="",D16,G16))*'02 Intervention'!C$21)</f>
        <v>0</v>
      </c>
      <c r="N16" s="23" t="n">
        <f aca="false">IF(OR($I16&lt;&gt;"Yes",E16=""),0,('04 Counterfactual'!D$7*E16-'04 Counterfactual'!D$8*IF(H16="",E16,H16))*'02 Intervention'!D$21)</f>
        <v>0</v>
      </c>
      <c r="O16" s="9"/>
    </row>
    <row r="17" customFormat="false" ht="15" hidden="false" customHeight="false" outlineLevel="0" collapsed="false">
      <c r="A17" s="9"/>
      <c r="B17" s="9"/>
      <c r="C17" s="13"/>
      <c r="D17" s="13"/>
      <c r="E17" s="13"/>
      <c r="F17" s="13"/>
      <c r="G17" s="13"/>
      <c r="H17" s="13"/>
      <c r="I17" s="19"/>
      <c r="J17" s="9"/>
      <c r="K17" s="9"/>
      <c r="L17" s="23" t="n">
        <f aca="false">IF(OR($I17&lt;&gt;"Yes",C17=""),0,('04 Counterfactual'!B$7*C17-'04 Counterfactual'!B$8*IF(F17="",C17,F17))*'02 Intervention'!B$21)</f>
        <v>0</v>
      </c>
      <c r="M17" s="23" t="n">
        <f aca="false">IF(OR($I17&lt;&gt;"Yes",D17=""),0,('04 Counterfactual'!C$7*D17-'04 Counterfactual'!C$8*IF(G17="",D17,G17))*'02 Intervention'!C$21)</f>
        <v>0</v>
      </c>
      <c r="N17" s="23" t="n">
        <f aca="false">IF(OR($I17&lt;&gt;"Yes",E17=""),0,('04 Counterfactual'!D$7*E17-'04 Counterfactual'!D$8*IF(H17="",E17,H17))*'02 Intervention'!D$21)</f>
        <v>0</v>
      </c>
      <c r="O17" s="9"/>
    </row>
    <row r="18" customFormat="false" ht="15" hidden="false" customHeight="false" outlineLevel="0" collapsed="false">
      <c r="A18" s="9"/>
      <c r="B18" s="9"/>
      <c r="C18" s="13"/>
      <c r="D18" s="13"/>
      <c r="E18" s="13"/>
      <c r="F18" s="13"/>
      <c r="G18" s="13"/>
      <c r="H18" s="13"/>
      <c r="I18" s="19"/>
      <c r="J18" s="9"/>
      <c r="K18" s="9"/>
      <c r="L18" s="23" t="n">
        <f aca="false">IF(OR($I18&lt;&gt;"Yes",C18=""),0,('04 Counterfactual'!B$7*C18-'04 Counterfactual'!B$8*IF(F18="",C18,F18))*'02 Intervention'!B$21)</f>
        <v>0</v>
      </c>
      <c r="M18" s="23" t="n">
        <f aca="false">IF(OR($I18&lt;&gt;"Yes",D18=""),0,('04 Counterfactual'!C$7*D18-'04 Counterfactual'!C$8*IF(G18="",D18,G18))*'02 Intervention'!C$21)</f>
        <v>0</v>
      </c>
      <c r="N18" s="23" t="n">
        <f aca="false">IF(OR($I18&lt;&gt;"Yes",E18=""),0,('04 Counterfactual'!D$7*E18-'04 Counterfactual'!D$8*IF(H18="",E18,H18))*'02 Intervention'!D$21)</f>
        <v>0</v>
      </c>
      <c r="O18" s="9"/>
    </row>
    <row r="19" customFormat="false" ht="15" hidden="false" customHeight="false" outlineLevel="0" collapsed="false">
      <c r="A19" s="9"/>
      <c r="B19" s="9"/>
      <c r="C19" s="13"/>
      <c r="D19" s="13"/>
      <c r="E19" s="13"/>
      <c r="F19" s="13"/>
      <c r="G19" s="13"/>
      <c r="H19" s="13"/>
      <c r="I19" s="19"/>
      <c r="J19" s="9"/>
      <c r="K19" s="9"/>
      <c r="L19" s="23" t="n">
        <f aca="false">IF(OR($I19&lt;&gt;"Yes",C19=""),0,('04 Counterfactual'!B$7*C19-'04 Counterfactual'!B$8*IF(F19="",C19,F19))*'02 Intervention'!B$21)</f>
        <v>0</v>
      </c>
      <c r="M19" s="23" t="n">
        <f aca="false">IF(OR($I19&lt;&gt;"Yes",D19=""),0,('04 Counterfactual'!C$7*D19-'04 Counterfactual'!C$8*IF(G19="",D19,G19))*'02 Intervention'!C$21)</f>
        <v>0</v>
      </c>
      <c r="N19" s="23" t="n">
        <f aca="false">IF(OR($I19&lt;&gt;"Yes",E19=""),0,('04 Counterfactual'!D$7*E19-'04 Counterfactual'!D$8*IF(H19="",E19,H19))*'02 Intervention'!D$21)</f>
        <v>0</v>
      </c>
      <c r="O19" s="9"/>
    </row>
    <row r="20" customFormat="false" ht="15" hidden="false" customHeight="false" outlineLevel="0" collapsed="false">
      <c r="A20" s="9"/>
      <c r="B20" s="9"/>
      <c r="C20" s="13"/>
      <c r="D20" s="13"/>
      <c r="E20" s="13"/>
      <c r="F20" s="13"/>
      <c r="G20" s="13"/>
      <c r="H20" s="13"/>
      <c r="I20" s="19"/>
      <c r="J20" s="9"/>
      <c r="K20" s="9"/>
      <c r="L20" s="23" t="n">
        <f aca="false">IF(OR($I20&lt;&gt;"Yes",C20=""),0,('04 Counterfactual'!B$7*C20-'04 Counterfactual'!B$8*IF(F20="",C20,F20))*'02 Intervention'!B$21)</f>
        <v>0</v>
      </c>
      <c r="M20" s="23" t="n">
        <f aca="false">IF(OR($I20&lt;&gt;"Yes",D20=""),0,('04 Counterfactual'!C$7*D20-'04 Counterfactual'!C$8*IF(G20="",D20,G20))*'02 Intervention'!C$21)</f>
        <v>0</v>
      </c>
      <c r="N20" s="23" t="n">
        <f aca="false">IF(OR($I20&lt;&gt;"Yes",E20=""),0,('04 Counterfactual'!D$7*E20-'04 Counterfactual'!D$8*IF(H20="",E20,H20))*'02 Intervention'!D$21)</f>
        <v>0</v>
      </c>
      <c r="O20" s="9"/>
    </row>
    <row r="21" customFormat="false" ht="15" hidden="false" customHeight="false" outlineLevel="0" collapsed="false">
      <c r="A21" s="9"/>
      <c r="B21" s="9"/>
      <c r="C21" s="13"/>
      <c r="D21" s="13"/>
      <c r="E21" s="13"/>
      <c r="F21" s="13"/>
      <c r="G21" s="13"/>
      <c r="H21" s="13"/>
      <c r="I21" s="19"/>
      <c r="J21" s="9"/>
      <c r="K21" s="9"/>
      <c r="L21" s="23" t="n">
        <f aca="false">IF(OR($I21&lt;&gt;"Yes",C21=""),0,('04 Counterfactual'!B$7*C21-'04 Counterfactual'!B$8*IF(F21="",C21,F21))*'02 Intervention'!B$21)</f>
        <v>0</v>
      </c>
      <c r="M21" s="23" t="n">
        <f aca="false">IF(OR($I21&lt;&gt;"Yes",D21=""),0,('04 Counterfactual'!C$7*D21-'04 Counterfactual'!C$8*IF(G21="",D21,G21))*'02 Intervention'!C$21)</f>
        <v>0</v>
      </c>
      <c r="N21" s="23" t="n">
        <f aca="false">IF(OR($I21&lt;&gt;"Yes",E21=""),0,('04 Counterfactual'!D$7*E21-'04 Counterfactual'!D$8*IF(H21="",E21,H21))*'02 Intervention'!D$21)</f>
        <v>0</v>
      </c>
      <c r="O21" s="9"/>
    </row>
    <row r="22" customFormat="false" ht="15" hidden="false" customHeight="false" outlineLevel="0" collapsed="false">
      <c r="A22" s="9"/>
      <c r="B22" s="9"/>
      <c r="C22" s="13"/>
      <c r="D22" s="13"/>
      <c r="E22" s="13"/>
      <c r="F22" s="13"/>
      <c r="G22" s="13"/>
      <c r="H22" s="13"/>
      <c r="I22" s="19"/>
      <c r="J22" s="9"/>
      <c r="K22" s="9"/>
      <c r="L22" s="23" t="n">
        <f aca="false">IF(OR($I22&lt;&gt;"Yes",C22=""),0,('04 Counterfactual'!B$7*C22-'04 Counterfactual'!B$8*IF(F22="",C22,F22))*'02 Intervention'!B$21)</f>
        <v>0</v>
      </c>
      <c r="M22" s="23" t="n">
        <f aca="false">IF(OR($I22&lt;&gt;"Yes",D22=""),0,('04 Counterfactual'!C$7*D22-'04 Counterfactual'!C$8*IF(G22="",D22,G22))*'02 Intervention'!C$21)</f>
        <v>0</v>
      </c>
      <c r="N22" s="23" t="n">
        <f aca="false">IF(OR($I22&lt;&gt;"Yes",E22=""),0,('04 Counterfactual'!D$7*E22-'04 Counterfactual'!D$8*IF(H22="",E22,H22))*'02 Intervention'!D$21)</f>
        <v>0</v>
      </c>
      <c r="O22" s="9"/>
    </row>
    <row r="23" customFormat="false" ht="15" hidden="false" customHeight="false" outlineLevel="0" collapsed="false">
      <c r="A23" s="9"/>
      <c r="B23" s="9"/>
      <c r="C23" s="13"/>
      <c r="D23" s="13"/>
      <c r="E23" s="13"/>
      <c r="F23" s="13"/>
      <c r="G23" s="13"/>
      <c r="H23" s="13"/>
      <c r="I23" s="19"/>
      <c r="J23" s="9"/>
      <c r="K23" s="9"/>
      <c r="L23" s="23" t="n">
        <f aca="false">IF(OR($I23&lt;&gt;"Yes",C23=""),0,('04 Counterfactual'!B$7*C23-'04 Counterfactual'!B$8*IF(F23="",C23,F23))*'02 Intervention'!B$21)</f>
        <v>0</v>
      </c>
      <c r="M23" s="23" t="n">
        <f aca="false">IF(OR($I23&lt;&gt;"Yes",D23=""),0,('04 Counterfactual'!C$7*D23-'04 Counterfactual'!C$8*IF(G23="",D23,G23))*'02 Intervention'!C$21)</f>
        <v>0</v>
      </c>
      <c r="N23" s="23" t="n">
        <f aca="false">IF(OR($I23&lt;&gt;"Yes",E23=""),0,('04 Counterfactual'!D$7*E23-'04 Counterfactual'!D$8*IF(H23="",E23,H23))*'02 Intervention'!D$21)</f>
        <v>0</v>
      </c>
      <c r="O23" s="9"/>
    </row>
    <row r="24" customFormat="false" ht="15" hidden="false" customHeight="false" outlineLevel="0" collapsed="false">
      <c r="A24" s="9"/>
      <c r="B24" s="9"/>
      <c r="C24" s="13"/>
      <c r="D24" s="13"/>
      <c r="E24" s="13"/>
      <c r="F24" s="13"/>
      <c r="G24" s="13"/>
      <c r="H24" s="13"/>
      <c r="I24" s="19"/>
      <c r="J24" s="9"/>
      <c r="K24" s="9"/>
      <c r="L24" s="23" t="n">
        <f aca="false">IF(OR($I24&lt;&gt;"Yes",C24=""),0,('04 Counterfactual'!B$7*C24-'04 Counterfactual'!B$8*IF(F24="",C24,F24))*'02 Intervention'!B$21)</f>
        <v>0</v>
      </c>
      <c r="M24" s="23" t="n">
        <f aca="false">IF(OR($I24&lt;&gt;"Yes",D24=""),0,('04 Counterfactual'!C$7*D24-'04 Counterfactual'!C$8*IF(G24="",D24,G24))*'02 Intervention'!C$21)</f>
        <v>0</v>
      </c>
      <c r="N24" s="23" t="n">
        <f aca="false">IF(OR($I24&lt;&gt;"Yes",E24=""),0,('04 Counterfactual'!D$7*E24-'04 Counterfactual'!D$8*IF(H24="",E24,H24))*'02 Intervention'!D$21)</f>
        <v>0</v>
      </c>
      <c r="O24" s="9"/>
    </row>
    <row r="25" customFormat="false" ht="15" hidden="false" customHeight="false" outlineLevel="0" collapsed="false">
      <c r="A25" s="9"/>
      <c r="B25" s="9"/>
      <c r="C25" s="13"/>
      <c r="D25" s="13"/>
      <c r="E25" s="13"/>
      <c r="F25" s="13"/>
      <c r="G25" s="13"/>
      <c r="H25" s="13"/>
      <c r="I25" s="19"/>
      <c r="J25" s="9"/>
      <c r="K25" s="9"/>
      <c r="L25" s="23" t="n">
        <f aca="false">IF(OR($I25&lt;&gt;"Yes",C25=""),0,('04 Counterfactual'!B$7*C25-'04 Counterfactual'!B$8*IF(F25="",C25,F25))*'02 Intervention'!B$21)</f>
        <v>0</v>
      </c>
      <c r="M25" s="23" t="n">
        <f aca="false">IF(OR($I25&lt;&gt;"Yes",D25=""),0,('04 Counterfactual'!C$7*D25-'04 Counterfactual'!C$8*IF(G25="",D25,G25))*'02 Intervention'!C$21)</f>
        <v>0</v>
      </c>
      <c r="N25" s="23" t="n">
        <f aca="false">IF(OR($I25&lt;&gt;"Yes",E25=""),0,('04 Counterfactual'!D$7*E25-'04 Counterfactual'!D$8*IF(H25="",E25,H25))*'02 Intervention'!D$21)</f>
        <v>0</v>
      </c>
      <c r="O25" s="9"/>
    </row>
    <row r="26" customFormat="false" ht="15" hidden="false" customHeight="true" outlineLevel="0" collapsed="false">
      <c r="A26" s="6" t="s">
        <v>124</v>
      </c>
      <c r="B26" s="6"/>
      <c r="C26" s="6"/>
      <c r="D26" s="6"/>
      <c r="E26" s="6"/>
      <c r="F26" s="6"/>
      <c r="G26" s="6"/>
      <c r="H26" s="6"/>
      <c r="I26" s="6"/>
      <c r="J26" s="6"/>
      <c r="K26" s="6"/>
      <c r="L26" s="24" t="n">
        <f aca="false">SUM(L6:L25)</f>
        <v>0</v>
      </c>
      <c r="M26" s="24" t="n">
        <f aca="false">SUM(M6:M25)</f>
        <v>0</v>
      </c>
      <c r="N26" s="24" t="n">
        <f aca="false">SUM(N6:N25)</f>
        <v>0</v>
      </c>
    </row>
    <row r="27" customFormat="false" ht="15" hidden="false" customHeight="true" outlineLevel="0" collapsed="false">
      <c r="A27" s="7" t="s">
        <v>125</v>
      </c>
      <c r="B27" s="7"/>
      <c r="C27" s="7"/>
      <c r="D27" s="7"/>
      <c r="E27" s="7"/>
      <c r="F27" s="7"/>
      <c r="G27" s="7"/>
      <c r="H27" s="7"/>
      <c r="I27" s="7"/>
      <c r="J27" s="7"/>
      <c r="K27" s="7"/>
      <c r="L27" s="18" t="n">
        <f aca="false">IF(L26&lt;=0,0,(SUMIF($J$6:$J$25,"Observed",L$6:L$25)+SUMIF($J$6:$J$25,"Empirically estimated",L$6:L$25))/L26)</f>
        <v>0</v>
      </c>
      <c r="M27" s="18" t="n">
        <f aca="false">IF(M26&lt;=0,0,(SUMIF($J$6:$J$25,"Observed",M$6:M$25)+SUMIF($J$6:$J$25,"Empirically estimated",M$6:M$25))/M26)</f>
        <v>0</v>
      </c>
      <c r="N27" s="18" t="n">
        <f aca="false">IF(N26&lt;=0,0,(SUMIF($J$6:$J$25,"Observed",N$6:N$25)+SUMIF($J$6:$J$25,"Empirically estimated",N$6:N$25))/N26)</f>
        <v>0</v>
      </c>
    </row>
    <row r="28" customFormat="false" ht="15" hidden="false" customHeight="true" outlineLevel="0" collapsed="false">
      <c r="A28" s="7" t="s">
        <v>126</v>
      </c>
      <c r="B28" s="7"/>
      <c r="C28" s="7"/>
      <c r="D28" s="7"/>
      <c r="E28" s="7"/>
      <c r="F28" s="7"/>
      <c r="G28" s="7"/>
      <c r="H28" s="7"/>
      <c r="I28" s="7"/>
      <c r="J28" s="7"/>
      <c r="K28" s="7"/>
      <c r="L28" s="18" t="n">
        <f aca="false">IF(L26&lt;=0,0,(SUMIF($J$6:$J$25,"Transferred",L$6:L$25)+SUMIF($J$6:$J$25,"Assumed",L$6:L$25))/L26)</f>
        <v>0</v>
      </c>
      <c r="M28" s="18" t="n">
        <f aca="false">IF(M26&lt;=0,0,(SUMIF($J$6:$J$25,"Transferred",M$6:M$25)+SUMIF($J$6:$J$25,"Assumed",M$6:M$25))/M26)</f>
        <v>0</v>
      </c>
      <c r="N28" s="18" t="n">
        <f aca="false">IF(N26&lt;=0,0,(SUMIF($J$6:$J$25,"Transferred",N$6:N$25)+SUMIF($J$6:$J$25,"Assumed",N$6:N$25))/N26)</f>
        <v>0</v>
      </c>
    </row>
    <row r="29" customFormat="false" ht="15" hidden="false" customHeight="true" outlineLevel="0" collapsed="false">
      <c r="A29" s="7" t="s">
        <v>127</v>
      </c>
      <c r="B29" s="7"/>
      <c r="C29" s="7"/>
      <c r="D29" s="7"/>
      <c r="E29" s="7"/>
      <c r="F29" s="7"/>
      <c r="G29" s="7"/>
      <c r="H29" s="7"/>
      <c r="I29" s="7"/>
      <c r="J29" s="7"/>
      <c r="K29" s="7"/>
      <c r="M29" s="25" t="n">
        <f aca="false">SUMPRODUCT(($I$6:$I$25="Yes")*($C$6:$C$25&lt;&gt;"")*($J$6:$J$25=""))</f>
        <v>0</v>
      </c>
    </row>
  </sheetData>
  <mergeCells count="5">
    <mergeCell ref="A3:O3"/>
    <mergeCell ref="A26:K26"/>
    <mergeCell ref="A27:K27"/>
    <mergeCell ref="A28:K28"/>
    <mergeCell ref="A29:K29"/>
  </mergeCells>
  <dataValidations count="2">
    <dataValidation allowBlank="true" errorStyle="stop" operator="between" showDropDown="false" showErrorMessage="false" showInputMessage="false" sqref="I6:I25" type="list">
      <formula1>"Yes,No"</formula1>
      <formula2>0</formula2>
    </dataValidation>
    <dataValidation allowBlank="true" errorStyle="stop" operator="between" showDropDown="false" showErrorMessage="false" showInputMessage="false" sqref="J6:J25" type="list">
      <formula1>"Observed,Empirically estimated,Modelled,Transferred,Assumed"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18"/>
    <col collapsed="false" customWidth="true" hidden="false" outlineLevel="0" max="5" min="3" style="0" width="16"/>
    <col collapsed="false" customWidth="true" hidden="false" outlineLevel="0" max="6" min="6" style="0" width="18"/>
    <col collapsed="false" customWidth="true" hidden="false" outlineLevel="0" max="7" min="7" style="0" width="32"/>
    <col collapsed="false" customWidth="true" hidden="false" outlineLevel="0" max="8" min="8" style="0" width="30"/>
  </cols>
  <sheetData>
    <row r="1" customFormat="false" ht="15" hidden="false" customHeight="false" outlineLevel="0" collapsed="false">
      <c r="A1" s="1" t="s">
        <v>0</v>
      </c>
    </row>
    <row r="2" customFormat="false" ht="25.5" hidden="false" customHeight="true" outlineLevel="0" collapsed="false">
      <c r="A2" s="2" t="s">
        <v>128</v>
      </c>
    </row>
    <row r="3" customFormat="false" ht="42" hidden="false" customHeight="true" outlineLevel="0" collapsed="false">
      <c r="A3" s="3" t="s">
        <v>129</v>
      </c>
      <c r="B3" s="3"/>
      <c r="C3" s="3"/>
      <c r="D3" s="3"/>
      <c r="E3" s="3"/>
      <c r="F3" s="3"/>
      <c r="G3" s="3"/>
      <c r="H3" s="3"/>
    </row>
    <row r="5" customFormat="false" ht="30" hidden="false" customHeight="true" outlineLevel="0" collapsed="false">
      <c r="A5" s="4" t="s">
        <v>130</v>
      </c>
      <c r="B5" s="5" t="s">
        <v>131</v>
      </c>
      <c r="C5" s="5" t="s">
        <v>132</v>
      </c>
      <c r="D5" s="5" t="s">
        <v>133</v>
      </c>
      <c r="E5" s="5" t="s">
        <v>134</v>
      </c>
      <c r="F5" s="5" t="s">
        <v>135</v>
      </c>
      <c r="G5" s="5" t="s">
        <v>136</v>
      </c>
      <c r="H5" s="5" t="s">
        <v>115</v>
      </c>
    </row>
    <row r="6" customFormat="false" ht="15" hidden="false" customHeight="false" outlineLevel="0" collapsed="false">
      <c r="A6" s="9" t="s">
        <v>137</v>
      </c>
      <c r="B6" s="13"/>
      <c r="C6" s="13"/>
      <c r="D6" s="13"/>
      <c r="E6" s="13"/>
      <c r="F6" s="23" t="str">
        <f aca="false">IF(AND(B6="",D6=""),"",N(D6)-N(B6))</f>
        <v/>
      </c>
      <c r="G6" s="9"/>
      <c r="H6" s="9"/>
    </row>
    <row r="7" customFormat="false" ht="15" hidden="false" customHeight="false" outlineLevel="0" collapsed="false">
      <c r="A7" s="9" t="s">
        <v>138</v>
      </c>
      <c r="B7" s="13"/>
      <c r="C7" s="13"/>
      <c r="D7" s="13"/>
      <c r="E7" s="13"/>
      <c r="F7" s="23" t="str">
        <f aca="false">IF(AND(B7="",D7=""),"",N(D7)-N(B7))</f>
        <v/>
      </c>
      <c r="G7" s="9"/>
      <c r="H7" s="9"/>
    </row>
    <row r="8" customFormat="false" ht="15" hidden="false" customHeight="false" outlineLevel="0" collapsed="false">
      <c r="A8" s="9" t="s">
        <v>139</v>
      </c>
      <c r="B8" s="13"/>
      <c r="C8" s="13"/>
      <c r="D8" s="13"/>
      <c r="E8" s="13"/>
      <c r="F8" s="23" t="str">
        <f aca="false">IF(AND(B8="",D8=""),"",N(D8)-N(B8))</f>
        <v/>
      </c>
      <c r="G8" s="9"/>
      <c r="H8" s="9"/>
    </row>
    <row r="9" customFormat="false" ht="15" hidden="false" customHeight="false" outlineLevel="0" collapsed="false">
      <c r="A9" s="9" t="s">
        <v>140</v>
      </c>
      <c r="B9" s="13"/>
      <c r="C9" s="13"/>
      <c r="D9" s="13"/>
      <c r="E9" s="13"/>
      <c r="F9" s="23" t="str">
        <f aca="false">IF(AND(B9="",D9=""),"",N(D9)-N(B9))</f>
        <v/>
      </c>
      <c r="G9" s="9"/>
      <c r="H9" s="9"/>
    </row>
    <row r="10" customFormat="false" ht="15" hidden="false" customHeight="false" outlineLevel="0" collapsed="false">
      <c r="A10" s="9" t="s">
        <v>141</v>
      </c>
      <c r="B10" s="13"/>
      <c r="C10" s="13"/>
      <c r="D10" s="13"/>
      <c r="E10" s="13"/>
      <c r="F10" s="23" t="str">
        <f aca="false">IF(AND(B10="",D10=""),"",N(D10)-N(B10))</f>
        <v/>
      </c>
      <c r="G10" s="9"/>
      <c r="H10" s="9"/>
    </row>
    <row r="11" customFormat="false" ht="15" hidden="false" customHeight="false" outlineLevel="0" collapsed="false">
      <c r="A11" s="9" t="s">
        <v>142</v>
      </c>
      <c r="B11" s="13"/>
      <c r="C11" s="13"/>
      <c r="D11" s="13"/>
      <c r="E11" s="13"/>
      <c r="F11" s="23" t="str">
        <f aca="false">IF(AND(B11="",D11=""),"",N(D11)-N(B11))</f>
        <v/>
      </c>
      <c r="G11" s="9"/>
      <c r="H11" s="9"/>
    </row>
    <row r="12" customFormat="false" ht="23.85" hidden="false" customHeight="false" outlineLevel="0" collapsed="false">
      <c r="A12" s="9" t="s">
        <v>143</v>
      </c>
      <c r="B12" s="13"/>
      <c r="C12" s="13"/>
      <c r="D12" s="13"/>
      <c r="E12" s="13"/>
      <c r="F12" s="23" t="str">
        <f aca="false">IF(AND(B12="",D12=""),"",N(D12)-N(B12))</f>
        <v/>
      </c>
      <c r="G12" s="9"/>
      <c r="H12" s="9"/>
    </row>
    <row r="13" customFormat="false" ht="15" hidden="false" customHeight="false" outlineLevel="0" collapsed="false">
      <c r="A13" s="9" t="s">
        <v>144</v>
      </c>
      <c r="B13" s="13"/>
      <c r="C13" s="13"/>
      <c r="D13" s="13"/>
      <c r="E13" s="13"/>
      <c r="F13" s="23" t="str">
        <f aca="false">IF(AND(B13="",D13=""),"",N(D13)-N(B13))</f>
        <v/>
      </c>
      <c r="G13" s="9"/>
      <c r="H13" s="9"/>
    </row>
    <row r="14" customFormat="false" ht="15" hidden="false" customHeight="false" outlineLevel="0" collapsed="false">
      <c r="A14" s="9"/>
      <c r="B14" s="13"/>
      <c r="C14" s="13"/>
      <c r="D14" s="13"/>
      <c r="E14" s="13"/>
      <c r="F14" s="23" t="str">
        <f aca="false">IF(AND(B14="",D14=""),"",N(D14)-N(B14))</f>
        <v/>
      </c>
      <c r="G14" s="9"/>
      <c r="H14" s="9"/>
    </row>
    <row r="15" customFormat="false" ht="15" hidden="false" customHeight="false" outlineLevel="0" collapsed="false">
      <c r="A15" s="9"/>
      <c r="B15" s="13"/>
      <c r="C15" s="13"/>
      <c r="D15" s="13"/>
      <c r="E15" s="13"/>
      <c r="F15" s="23" t="str">
        <f aca="false">IF(AND(B15="",D15=""),"",N(D15)-N(B15))</f>
        <v/>
      </c>
      <c r="G15" s="9"/>
      <c r="H15" s="9"/>
    </row>
    <row r="16" customFormat="false" ht="15" hidden="false" customHeight="false" outlineLevel="0" collapsed="false">
      <c r="A16" s="6" t="s">
        <v>145</v>
      </c>
      <c r="B16" s="24" t="n">
        <f aca="false">SUM(B6:B15)</f>
        <v>0</v>
      </c>
      <c r="C16" s="24" t="n">
        <f aca="false">SUM(C6:C15)</f>
        <v>0</v>
      </c>
      <c r="D16" s="24" t="n">
        <f aca="false">SUM(D6:D15)</f>
        <v>0</v>
      </c>
      <c r="E16" s="24" t="n">
        <f aca="false">SUM(E6:E15)</f>
        <v>0</v>
      </c>
      <c r="F16" s="24" t="n">
        <f aca="false">D16-B16</f>
        <v>0</v>
      </c>
    </row>
    <row r="17" customFormat="false" ht="15" hidden="false" customHeight="false" outlineLevel="0" collapsed="false">
      <c r="A17" s="7" t="s">
        <v>146</v>
      </c>
      <c r="B17" s="23" t="n">
        <f aca="false">'02 Intervention'!C22</f>
        <v>0</v>
      </c>
      <c r="C17" s="23" t="n">
        <f aca="false">'06 Economic Consequences'!L26</f>
        <v>0</v>
      </c>
      <c r="D17" s="23" t="n">
        <f aca="false">'06 Economic Consequences'!M26</f>
        <v>0</v>
      </c>
      <c r="E17" s="23" t="n">
        <f aca="false">'06 Economic Consequences'!N26</f>
        <v>0</v>
      </c>
    </row>
    <row r="18" customFormat="false" ht="15" hidden="false" customHeight="false" outlineLevel="0" collapsed="false">
      <c r="A18" s="7" t="s">
        <v>147</v>
      </c>
      <c r="B18" s="23" t="n">
        <f aca="false">B17-B16</f>
        <v>0</v>
      </c>
      <c r="C18" s="23" t="n">
        <f aca="false">C17-C16</f>
        <v>0</v>
      </c>
      <c r="D18" s="23" t="n">
        <f aca="false">D17-D16</f>
        <v>0</v>
      </c>
      <c r="E18" s="23" t="n">
        <f aca="false">E17-E16</f>
        <v>0</v>
      </c>
    </row>
    <row r="19" customFormat="false" ht="15" hidden="false" customHeight="false" outlineLevel="0" collapsed="false">
      <c r="A19" s="7" t="s">
        <v>148</v>
      </c>
      <c r="B19" s="26" t="str">
        <f aca="false">IF(ABS(B18)&lt;=MAX(1,ABS(B17)*0.005),"Reconciled","Not reconciled")</f>
        <v>Reconciled</v>
      </c>
      <c r="C19" s="26" t="str">
        <f aca="false">IF(ABS(C18)&lt;=MAX(1,ABS(C17)*0.005),"Reconciled","Not reconciled")</f>
        <v>Reconciled</v>
      </c>
      <c r="D19" s="26" t="str">
        <f aca="false">IF(ABS(D18)&lt;=MAX(1,ABS(D17)*0.005),"Reconciled","Not reconciled")</f>
        <v>Reconciled</v>
      </c>
      <c r="E19" s="26" t="str">
        <f aca="false">IF(ABS(E18)&lt;=MAX(1,ABS(E17)*0.005),"Reconciled","Not reconciled")</f>
        <v>Reconciled</v>
      </c>
    </row>
    <row r="21" customFormat="false" ht="15" hidden="false" customHeight="false" outlineLevel="0" collapsed="false">
      <c r="A21" s="6" t="s">
        <v>149</v>
      </c>
      <c r="B21" s="7" t="str">
        <f aca="false">IF('02 Intervention'!B11="","Not stated",'02 Intervention'!B11)</f>
        <v>Not stated</v>
      </c>
      <c r="C21" s="7"/>
      <c r="D21" s="7"/>
    </row>
    <row r="22" customFormat="false" ht="23.85" hidden="false" customHeight="false" outlineLevel="0" collapsed="false">
      <c r="A22" s="6" t="s">
        <v>150</v>
      </c>
      <c r="B22" s="27" t="str">
        <f aca="false">IF(B21="Not stated","",IF(ISNA(MATCH(B21,A6:A15,0)),"Name the payer in column A exactly as on 02",IF(N(INDEX(B6:B15,MATCH(B21,A6:A15,0)))=0,"No cost allocated to the payer in column B",N(INDEX(D6:D15,MATCH(B21,A6:A15,0)))/INDEX(B6:B15,MATCH(B21,A6:A15,0)))))</f>
        <v/>
      </c>
      <c r="C22" s="27"/>
      <c r="D22" s="27"/>
    </row>
    <row r="24" customFormat="false" ht="27.75" hidden="false" customHeight="true" outlineLevel="0" collapsed="false">
      <c r="A24" s="20" t="s">
        <v>151</v>
      </c>
      <c r="B24" s="20"/>
      <c r="C24" s="20"/>
      <c r="D24" s="20"/>
      <c r="E24" s="20"/>
      <c r="F24" s="20"/>
      <c r="G24" s="20"/>
      <c r="H24" s="20"/>
    </row>
  </sheetData>
  <mergeCells count="4">
    <mergeCell ref="A3:H3"/>
    <mergeCell ref="B21:D21"/>
    <mergeCell ref="B22:D22"/>
    <mergeCell ref="A24:H24"/>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H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11"/>
    <col collapsed="false" customWidth="true" hidden="false" outlineLevel="0" max="2" min="2" style="0" width="36"/>
    <col collapsed="false" customWidth="true" hidden="false" outlineLevel="0" max="3" min="3" style="0" width="22"/>
    <col collapsed="false" customWidth="true" hidden="false" outlineLevel="0" max="4" min="4" style="0" width="44"/>
    <col collapsed="false" customWidth="true" hidden="false" outlineLevel="0" max="5" min="5" style="0" width="26"/>
    <col collapsed="false" customWidth="true" hidden="false" outlineLevel="0" max="7" min="6" style="0" width="16"/>
    <col collapsed="false" customWidth="true" hidden="false" outlineLevel="0" max="8" min="8" style="0" width="30"/>
  </cols>
  <sheetData>
    <row r="1" customFormat="false" ht="15" hidden="false" customHeight="false" outlineLevel="0" collapsed="false">
      <c r="A1" s="1" t="s">
        <v>0</v>
      </c>
    </row>
    <row r="2" customFormat="false" ht="25.5" hidden="false" customHeight="true" outlineLevel="0" collapsed="false">
      <c r="A2" s="2" t="s">
        <v>152</v>
      </c>
    </row>
    <row r="3" customFormat="false" ht="42" hidden="false" customHeight="true" outlineLevel="0" collapsed="false">
      <c r="A3" s="3" t="s">
        <v>153</v>
      </c>
      <c r="B3" s="3"/>
      <c r="C3" s="3"/>
      <c r="D3" s="3"/>
      <c r="E3" s="3"/>
      <c r="F3" s="3"/>
      <c r="G3" s="3"/>
      <c r="H3" s="3"/>
    </row>
    <row r="5" customFormat="false" ht="30" hidden="false" customHeight="true" outlineLevel="0" collapsed="false">
      <c r="A5" s="4" t="s">
        <v>73</v>
      </c>
      <c r="B5" s="5" t="s">
        <v>154</v>
      </c>
      <c r="C5" s="5" t="s">
        <v>19</v>
      </c>
      <c r="D5" s="5" t="s">
        <v>155</v>
      </c>
      <c r="E5" s="5" t="s">
        <v>156</v>
      </c>
      <c r="F5" s="5" t="s">
        <v>157</v>
      </c>
      <c r="G5" s="5" t="s">
        <v>158</v>
      </c>
      <c r="H5" s="5" t="s">
        <v>115</v>
      </c>
    </row>
    <row r="6" customFormat="false" ht="15" hidden="false" customHeight="false" outlineLevel="0" collapsed="false">
      <c r="A6" s="28" t="s">
        <v>159</v>
      </c>
      <c r="B6" s="9"/>
      <c r="C6" s="9"/>
      <c r="D6" s="9"/>
      <c r="E6" s="9"/>
      <c r="F6" s="9"/>
      <c r="G6" s="9"/>
      <c r="H6" s="9"/>
    </row>
    <row r="7" customFormat="false" ht="15" hidden="false" customHeight="false" outlineLevel="0" collapsed="false">
      <c r="A7" s="28" t="s">
        <v>160</v>
      </c>
      <c r="B7" s="9"/>
      <c r="C7" s="9"/>
      <c r="D7" s="9"/>
      <c r="E7" s="9"/>
      <c r="F7" s="9"/>
      <c r="G7" s="9"/>
      <c r="H7" s="9"/>
    </row>
    <row r="8" customFormat="false" ht="15" hidden="false" customHeight="false" outlineLevel="0" collapsed="false">
      <c r="A8" s="28" t="s">
        <v>161</v>
      </c>
      <c r="B8" s="9"/>
      <c r="C8" s="9"/>
      <c r="D8" s="9"/>
      <c r="E8" s="9"/>
      <c r="F8" s="9"/>
      <c r="G8" s="9"/>
      <c r="H8" s="9"/>
    </row>
    <row r="9" customFormat="false" ht="15" hidden="false" customHeight="false" outlineLevel="0" collapsed="false">
      <c r="A9" s="28" t="s">
        <v>162</v>
      </c>
      <c r="B9" s="9"/>
      <c r="C9" s="9"/>
      <c r="D9" s="9"/>
      <c r="E9" s="9"/>
      <c r="F9" s="9"/>
      <c r="G9" s="9"/>
      <c r="H9" s="9"/>
    </row>
    <row r="10" customFormat="false" ht="15" hidden="false" customHeight="false" outlineLevel="0" collapsed="false">
      <c r="A10" s="28" t="s">
        <v>163</v>
      </c>
      <c r="B10" s="9"/>
      <c r="C10" s="9"/>
      <c r="D10" s="9"/>
      <c r="E10" s="9"/>
      <c r="F10" s="9"/>
      <c r="G10" s="9"/>
      <c r="H10" s="9"/>
    </row>
    <row r="11" customFormat="false" ht="15" hidden="false" customHeight="false" outlineLevel="0" collapsed="false">
      <c r="A11" s="28" t="s">
        <v>164</v>
      </c>
      <c r="B11" s="9"/>
      <c r="C11" s="9"/>
      <c r="D11" s="9"/>
      <c r="E11" s="9"/>
      <c r="F11" s="9"/>
      <c r="G11" s="9"/>
      <c r="H11" s="9"/>
    </row>
    <row r="12" customFormat="false" ht="15" hidden="false" customHeight="false" outlineLevel="0" collapsed="false">
      <c r="A12" s="28" t="s">
        <v>165</v>
      </c>
      <c r="B12" s="9"/>
      <c r="C12" s="9"/>
      <c r="D12" s="9"/>
      <c r="E12" s="9"/>
      <c r="F12" s="9"/>
      <c r="G12" s="9"/>
      <c r="H12" s="9"/>
    </row>
    <row r="13" customFormat="false" ht="15" hidden="false" customHeight="false" outlineLevel="0" collapsed="false">
      <c r="A13" s="28" t="s">
        <v>166</v>
      </c>
      <c r="B13" s="9"/>
      <c r="C13" s="9"/>
      <c r="D13" s="9"/>
      <c r="E13" s="9"/>
      <c r="F13" s="9"/>
      <c r="G13" s="9"/>
      <c r="H13" s="9"/>
    </row>
    <row r="14" customFormat="false" ht="15" hidden="false" customHeight="false" outlineLevel="0" collapsed="false">
      <c r="A14" s="28" t="s">
        <v>167</v>
      </c>
      <c r="B14" s="9"/>
      <c r="C14" s="9"/>
      <c r="D14" s="9"/>
      <c r="E14" s="9"/>
      <c r="F14" s="9"/>
      <c r="G14" s="9"/>
      <c r="H14" s="9"/>
    </row>
    <row r="15" customFormat="false" ht="15" hidden="false" customHeight="false" outlineLevel="0" collapsed="false">
      <c r="A15" s="28" t="s">
        <v>168</v>
      </c>
      <c r="B15" s="9"/>
      <c r="C15" s="9"/>
      <c r="D15" s="9"/>
      <c r="E15" s="9"/>
      <c r="F15" s="9"/>
      <c r="G15" s="9"/>
      <c r="H15" s="9"/>
    </row>
    <row r="16" customFormat="false" ht="15" hidden="false" customHeight="false" outlineLevel="0" collapsed="false">
      <c r="A16" s="28" t="s">
        <v>169</v>
      </c>
      <c r="B16" s="9"/>
      <c r="C16" s="9"/>
      <c r="D16" s="9"/>
      <c r="E16" s="9"/>
      <c r="F16" s="9"/>
      <c r="G16" s="9"/>
      <c r="H16" s="9"/>
    </row>
    <row r="17" customFormat="false" ht="15" hidden="false" customHeight="false" outlineLevel="0" collapsed="false">
      <c r="A17" s="28" t="s">
        <v>170</v>
      </c>
      <c r="B17" s="9"/>
      <c r="C17" s="9"/>
      <c r="D17" s="9"/>
      <c r="E17" s="9"/>
      <c r="F17" s="9"/>
      <c r="G17" s="9"/>
      <c r="H17" s="9"/>
    </row>
    <row r="18" customFormat="false" ht="15" hidden="false" customHeight="false" outlineLevel="0" collapsed="false">
      <c r="A18" s="28" t="s">
        <v>171</v>
      </c>
      <c r="B18" s="9"/>
      <c r="C18" s="9"/>
      <c r="D18" s="9"/>
      <c r="E18" s="9"/>
      <c r="F18" s="9"/>
      <c r="G18" s="9"/>
      <c r="H18" s="9"/>
    </row>
    <row r="19" customFormat="false" ht="15" hidden="false" customHeight="false" outlineLevel="0" collapsed="false">
      <c r="A19" s="28" t="s">
        <v>172</v>
      </c>
      <c r="B19" s="9"/>
      <c r="C19" s="9"/>
      <c r="D19" s="9"/>
      <c r="E19" s="9"/>
      <c r="F19" s="9"/>
      <c r="G19" s="9"/>
      <c r="H19" s="9"/>
    </row>
    <row r="20" customFormat="false" ht="15" hidden="false" customHeight="false" outlineLevel="0" collapsed="false">
      <c r="A20" s="28" t="s">
        <v>173</v>
      </c>
      <c r="B20" s="9"/>
      <c r="C20" s="9"/>
      <c r="D20" s="9"/>
      <c r="E20" s="9"/>
      <c r="F20" s="9"/>
      <c r="G20" s="9"/>
      <c r="H20" s="9"/>
    </row>
    <row r="21" customFormat="false" ht="15" hidden="false" customHeight="false" outlineLevel="0" collapsed="false">
      <c r="A21" s="28" t="s">
        <v>174</v>
      </c>
      <c r="B21" s="9"/>
      <c r="C21" s="9"/>
      <c r="D21" s="9"/>
      <c r="E21" s="9"/>
      <c r="F21" s="9"/>
      <c r="G21" s="9"/>
      <c r="H21" s="9"/>
    </row>
    <row r="22" customFormat="false" ht="15" hidden="false" customHeight="false" outlineLevel="0" collapsed="false">
      <c r="A22" s="28" t="s">
        <v>175</v>
      </c>
      <c r="B22" s="9"/>
      <c r="C22" s="9"/>
      <c r="D22" s="9"/>
      <c r="E22" s="9"/>
      <c r="F22" s="9"/>
      <c r="G22" s="9"/>
      <c r="H22" s="9"/>
    </row>
    <row r="23" customFormat="false" ht="15" hidden="false" customHeight="false" outlineLevel="0" collapsed="false">
      <c r="A23" s="28" t="s">
        <v>176</v>
      </c>
      <c r="B23" s="9"/>
      <c r="C23" s="9"/>
      <c r="D23" s="9"/>
      <c r="E23" s="9"/>
      <c r="F23" s="9"/>
      <c r="G23" s="9"/>
      <c r="H23" s="9"/>
    </row>
    <row r="24" customFormat="false" ht="15" hidden="false" customHeight="false" outlineLevel="0" collapsed="false">
      <c r="A24" s="28" t="s">
        <v>177</v>
      </c>
      <c r="B24" s="9"/>
      <c r="C24" s="9"/>
      <c r="D24" s="9"/>
      <c r="E24" s="9"/>
      <c r="F24" s="9"/>
      <c r="G24" s="9"/>
      <c r="H24" s="9"/>
    </row>
    <row r="25" customFormat="false" ht="15" hidden="false" customHeight="false" outlineLevel="0" collapsed="false">
      <c r="A25" s="28" t="s">
        <v>178</v>
      </c>
      <c r="B25" s="9"/>
      <c r="C25" s="9"/>
      <c r="D25" s="9"/>
      <c r="E25" s="9"/>
      <c r="F25" s="9"/>
      <c r="G25" s="9"/>
      <c r="H25" s="9"/>
    </row>
    <row r="26" customFormat="false" ht="15" hidden="false" customHeight="false" outlineLevel="0" collapsed="false">
      <c r="A26" s="28" t="s">
        <v>179</v>
      </c>
      <c r="B26" s="9"/>
      <c r="C26" s="9"/>
      <c r="D26" s="9"/>
      <c r="E26" s="9"/>
      <c r="F26" s="9"/>
      <c r="G26" s="9"/>
      <c r="H26" s="9"/>
    </row>
    <row r="27" customFormat="false" ht="15" hidden="false" customHeight="false" outlineLevel="0" collapsed="false">
      <c r="A27" s="28" t="s">
        <v>180</v>
      </c>
      <c r="B27" s="9"/>
      <c r="C27" s="9"/>
      <c r="D27" s="9"/>
      <c r="E27" s="9"/>
      <c r="F27" s="9"/>
      <c r="G27" s="9"/>
      <c r="H27" s="9"/>
    </row>
    <row r="28" customFormat="false" ht="15" hidden="false" customHeight="false" outlineLevel="0" collapsed="false">
      <c r="A28" s="28" t="s">
        <v>181</v>
      </c>
      <c r="B28" s="9"/>
      <c r="C28" s="9"/>
      <c r="D28" s="9"/>
      <c r="E28" s="9"/>
      <c r="F28" s="9"/>
      <c r="G28" s="9"/>
      <c r="H28" s="9"/>
    </row>
    <row r="29" customFormat="false" ht="15" hidden="false" customHeight="false" outlineLevel="0" collapsed="false">
      <c r="A29" s="28" t="s">
        <v>182</v>
      </c>
      <c r="B29" s="9"/>
      <c r="C29" s="9"/>
      <c r="D29" s="9"/>
      <c r="E29" s="9"/>
      <c r="F29" s="9"/>
      <c r="G29" s="9"/>
      <c r="H29" s="9"/>
    </row>
    <row r="30" customFormat="false" ht="15" hidden="false" customHeight="false" outlineLevel="0" collapsed="false">
      <c r="A30" s="28" t="s">
        <v>183</v>
      </c>
      <c r="B30" s="9"/>
      <c r="C30" s="9"/>
      <c r="D30" s="9"/>
      <c r="E30" s="9"/>
      <c r="F30" s="9"/>
      <c r="G30" s="9"/>
      <c r="H30" s="9"/>
    </row>
    <row r="31" customFormat="false" ht="15" hidden="false" customHeight="false" outlineLevel="0" collapsed="false">
      <c r="A31" s="28" t="s">
        <v>184</v>
      </c>
      <c r="B31" s="9"/>
      <c r="C31" s="9"/>
      <c r="D31" s="9"/>
      <c r="E31" s="9"/>
      <c r="F31" s="9"/>
      <c r="G31" s="9"/>
      <c r="H31" s="9"/>
    </row>
    <row r="32" customFormat="false" ht="15" hidden="false" customHeight="false" outlineLevel="0" collapsed="false">
      <c r="A32" s="28" t="s">
        <v>185</v>
      </c>
      <c r="B32" s="9"/>
      <c r="C32" s="9"/>
      <c r="D32" s="9"/>
      <c r="E32" s="9"/>
      <c r="F32" s="9"/>
      <c r="G32" s="9"/>
      <c r="H32" s="9"/>
    </row>
    <row r="33" customFormat="false" ht="15" hidden="false" customHeight="false" outlineLevel="0" collapsed="false">
      <c r="A33" s="28" t="s">
        <v>186</v>
      </c>
      <c r="B33" s="9"/>
      <c r="C33" s="9"/>
      <c r="D33" s="9"/>
      <c r="E33" s="9"/>
      <c r="F33" s="9"/>
      <c r="G33" s="9"/>
      <c r="H33" s="9"/>
    </row>
    <row r="34" customFormat="false" ht="15" hidden="false" customHeight="false" outlineLevel="0" collapsed="false">
      <c r="A34" s="28" t="s">
        <v>187</v>
      </c>
      <c r="B34" s="9"/>
      <c r="C34" s="9"/>
      <c r="D34" s="9"/>
      <c r="E34" s="9"/>
      <c r="F34" s="9"/>
      <c r="G34" s="9"/>
      <c r="H34" s="9"/>
    </row>
    <row r="35" customFormat="false" ht="15" hidden="false" customHeight="false" outlineLevel="0" collapsed="false">
      <c r="A35" s="28" t="s">
        <v>188</v>
      </c>
      <c r="B35" s="9"/>
      <c r="C35" s="9"/>
      <c r="D35" s="9"/>
      <c r="E35" s="9"/>
      <c r="F35" s="9"/>
      <c r="G35" s="9"/>
      <c r="H35" s="9"/>
    </row>
    <row r="36" customFormat="false" ht="15" hidden="false" customHeight="false" outlineLevel="0" collapsed="false">
      <c r="A36" s="28" t="s">
        <v>189</v>
      </c>
      <c r="B36" s="9"/>
      <c r="C36" s="9"/>
      <c r="D36" s="9"/>
      <c r="E36" s="9"/>
      <c r="F36" s="9"/>
      <c r="G36" s="9"/>
      <c r="H36" s="9"/>
    </row>
    <row r="37" customFormat="false" ht="15" hidden="false" customHeight="false" outlineLevel="0" collapsed="false">
      <c r="A37" s="28" t="s">
        <v>190</v>
      </c>
      <c r="B37" s="9"/>
      <c r="C37" s="9"/>
      <c r="D37" s="9"/>
      <c r="E37" s="9"/>
      <c r="F37" s="9"/>
      <c r="G37" s="9"/>
      <c r="H37" s="9"/>
    </row>
    <row r="38" customFormat="false" ht="15" hidden="false" customHeight="false" outlineLevel="0" collapsed="false">
      <c r="A38" s="28" t="s">
        <v>191</v>
      </c>
      <c r="B38" s="9"/>
      <c r="C38" s="9"/>
      <c r="D38" s="9"/>
      <c r="E38" s="9"/>
      <c r="F38" s="9"/>
      <c r="G38" s="9"/>
      <c r="H38" s="9"/>
    </row>
    <row r="39" customFormat="false" ht="15" hidden="false" customHeight="false" outlineLevel="0" collapsed="false">
      <c r="A39" s="28" t="s">
        <v>192</v>
      </c>
      <c r="B39" s="9"/>
      <c r="C39" s="9"/>
      <c r="D39" s="9"/>
      <c r="E39" s="9"/>
      <c r="F39" s="9"/>
      <c r="G39" s="9"/>
      <c r="H39" s="9"/>
    </row>
    <row r="40" customFormat="false" ht="15" hidden="false" customHeight="false" outlineLevel="0" collapsed="false">
      <c r="A40" s="28" t="s">
        <v>193</v>
      </c>
      <c r="B40" s="9"/>
      <c r="C40" s="9"/>
      <c r="D40" s="9"/>
      <c r="E40" s="9"/>
      <c r="F40" s="9"/>
      <c r="G40" s="9"/>
      <c r="H40" s="9"/>
    </row>
    <row r="41" customFormat="false" ht="15" hidden="false" customHeight="false" outlineLevel="0" collapsed="false">
      <c r="A41" s="28" t="s">
        <v>194</v>
      </c>
      <c r="B41" s="9"/>
      <c r="C41" s="9"/>
      <c r="D41" s="9"/>
      <c r="E41" s="9"/>
      <c r="F41" s="9"/>
      <c r="G41" s="9"/>
      <c r="H41" s="9"/>
    </row>
    <row r="42" customFormat="false" ht="15" hidden="false" customHeight="false" outlineLevel="0" collapsed="false">
      <c r="A42" s="28" t="s">
        <v>195</v>
      </c>
      <c r="B42" s="9"/>
      <c r="C42" s="9"/>
      <c r="D42" s="9"/>
      <c r="E42" s="9"/>
      <c r="F42" s="9"/>
      <c r="G42" s="9"/>
      <c r="H42" s="9"/>
    </row>
    <row r="43" customFormat="false" ht="15" hidden="false" customHeight="false" outlineLevel="0" collapsed="false">
      <c r="A43" s="28" t="s">
        <v>196</v>
      </c>
      <c r="B43" s="9"/>
      <c r="C43" s="9"/>
      <c r="D43" s="9"/>
      <c r="E43" s="9"/>
      <c r="F43" s="9"/>
      <c r="G43" s="9"/>
      <c r="H43" s="9"/>
    </row>
    <row r="44" customFormat="false" ht="15" hidden="false" customHeight="false" outlineLevel="0" collapsed="false">
      <c r="A44" s="28" t="s">
        <v>197</v>
      </c>
      <c r="B44" s="9"/>
      <c r="C44" s="9"/>
      <c r="D44" s="9"/>
      <c r="E44" s="9"/>
      <c r="F44" s="9"/>
      <c r="G44" s="9"/>
      <c r="H44" s="9"/>
    </row>
    <row r="45" customFormat="false" ht="15" hidden="false" customHeight="false" outlineLevel="0" collapsed="false">
      <c r="A45" s="28" t="s">
        <v>198</v>
      </c>
      <c r="B45" s="9"/>
      <c r="C45" s="9"/>
      <c r="D45" s="9"/>
      <c r="E45" s="9"/>
      <c r="F45" s="9"/>
      <c r="G45" s="9"/>
      <c r="H45" s="9"/>
    </row>
    <row r="46" customFormat="false" ht="15" hidden="false" customHeight="false" outlineLevel="0" collapsed="false">
      <c r="A46" s="28" t="s">
        <v>199</v>
      </c>
      <c r="B46" s="9"/>
      <c r="C46" s="9"/>
      <c r="D46" s="9"/>
      <c r="E46" s="9"/>
      <c r="F46" s="9"/>
      <c r="G46" s="9"/>
      <c r="H46" s="9"/>
    </row>
    <row r="47" customFormat="false" ht="15" hidden="false" customHeight="false" outlineLevel="0" collapsed="false">
      <c r="A47" s="28" t="s">
        <v>200</v>
      </c>
      <c r="B47" s="9"/>
      <c r="C47" s="9"/>
      <c r="D47" s="9"/>
      <c r="E47" s="9"/>
      <c r="F47" s="9"/>
      <c r="G47" s="9"/>
      <c r="H47" s="9"/>
    </row>
    <row r="48" customFormat="false" ht="15" hidden="false" customHeight="false" outlineLevel="0" collapsed="false">
      <c r="A48" s="28" t="s">
        <v>201</v>
      </c>
      <c r="B48" s="9"/>
      <c r="C48" s="9"/>
      <c r="D48" s="9"/>
      <c r="E48" s="9"/>
      <c r="F48" s="9"/>
      <c r="G48" s="9"/>
      <c r="H48" s="9"/>
    </row>
    <row r="49" customFormat="false" ht="15" hidden="false" customHeight="false" outlineLevel="0" collapsed="false">
      <c r="A49" s="28" t="s">
        <v>202</v>
      </c>
      <c r="B49" s="9"/>
      <c r="C49" s="9"/>
      <c r="D49" s="9"/>
      <c r="E49" s="9"/>
      <c r="F49" s="9"/>
      <c r="G49" s="9"/>
      <c r="H49" s="9"/>
    </row>
    <row r="50" customFormat="false" ht="15" hidden="false" customHeight="false" outlineLevel="0" collapsed="false">
      <c r="A50" s="28" t="s">
        <v>203</v>
      </c>
      <c r="B50" s="9"/>
      <c r="C50" s="9"/>
      <c r="D50" s="9"/>
      <c r="E50" s="9"/>
      <c r="F50" s="9"/>
      <c r="G50" s="9"/>
      <c r="H50" s="9"/>
    </row>
    <row r="51" customFormat="false" ht="15" hidden="false" customHeight="false" outlineLevel="0" collapsed="false">
      <c r="A51" s="28" t="s">
        <v>204</v>
      </c>
      <c r="B51" s="9"/>
      <c r="C51" s="9"/>
      <c r="D51" s="9"/>
      <c r="E51" s="9"/>
      <c r="F51" s="9"/>
      <c r="G51" s="9"/>
      <c r="H51" s="9"/>
    </row>
    <row r="52" customFormat="false" ht="15" hidden="false" customHeight="false" outlineLevel="0" collapsed="false">
      <c r="A52" s="28" t="s">
        <v>205</v>
      </c>
      <c r="B52" s="9"/>
      <c r="C52" s="9"/>
      <c r="D52" s="9"/>
      <c r="E52" s="9"/>
      <c r="F52" s="9"/>
      <c r="G52" s="9"/>
      <c r="H52" s="9"/>
    </row>
    <row r="53" customFormat="false" ht="15" hidden="false" customHeight="false" outlineLevel="0" collapsed="false">
      <c r="A53" s="28" t="s">
        <v>206</v>
      </c>
      <c r="B53" s="9"/>
      <c r="C53" s="9"/>
      <c r="D53" s="9"/>
      <c r="E53" s="9"/>
      <c r="F53" s="9"/>
      <c r="G53" s="9"/>
      <c r="H53" s="9"/>
    </row>
    <row r="54" customFormat="false" ht="15" hidden="false" customHeight="false" outlineLevel="0" collapsed="false">
      <c r="A54" s="28" t="s">
        <v>207</v>
      </c>
      <c r="B54" s="9"/>
      <c r="C54" s="9"/>
      <c r="D54" s="9"/>
      <c r="E54" s="9"/>
      <c r="F54" s="9"/>
      <c r="G54" s="9"/>
      <c r="H54" s="9"/>
    </row>
    <row r="55" customFormat="false" ht="15" hidden="false" customHeight="false" outlineLevel="0" collapsed="false">
      <c r="A55" s="28" t="s">
        <v>208</v>
      </c>
      <c r="B55" s="9"/>
      <c r="C55" s="9"/>
      <c r="D55" s="9"/>
      <c r="E55" s="9"/>
      <c r="F55" s="9"/>
      <c r="G55" s="9"/>
      <c r="H55" s="9"/>
    </row>
  </sheetData>
  <mergeCells count="1">
    <mergeCell ref="A3:H3"/>
  </mergeCells>
  <dataValidations count="3">
    <dataValidation allowBlank="true" errorStyle="stop" operator="between" showDropDown="false" showErrorMessage="false" showInputMessage="false" sqref="C6:C55" type="list">
      <formula1>"Observed,Empirically estimated,Modelled,Transferred,Assumed"</formula1>
      <formula2>0</formula2>
    </dataValidation>
    <dataValidation allowBlank="true" errorStyle="stop" operator="between" showDropDown="false" showErrorMessage="false" showInputMessage="false" sqref="F6:F55" type="list">
      <formula1>"High,Moderate,Low"</formula1>
      <formula2>0</formula2>
    </dataValidation>
    <dataValidation allowBlank="true" errorStyle="stop" operator="between" showDropDown="false" showErrorMessage="false" showInputMessage="false" sqref="G6:G55" type="list">
      <formula1>"High,Moderate,Low"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E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52"/>
    <col collapsed="false" customWidth="true" hidden="false" outlineLevel="0" max="4" min="2" style="0" width="20"/>
    <col collapsed="false" customWidth="true" hidden="false" outlineLevel="0" max="5" min="5" style="0" width="46"/>
  </cols>
  <sheetData>
    <row r="1" customFormat="false" ht="15" hidden="false" customHeight="false" outlineLevel="0" collapsed="false">
      <c r="A1" s="1" t="s">
        <v>0</v>
      </c>
    </row>
    <row r="2" customFormat="false" ht="25.5" hidden="false" customHeight="true" outlineLevel="0" collapsed="false">
      <c r="A2" s="2" t="s">
        <v>209</v>
      </c>
    </row>
    <row r="3" customFormat="false" ht="42" hidden="false" customHeight="true" outlineLevel="0" collapsed="false">
      <c r="A3" s="3" t="s">
        <v>210</v>
      </c>
      <c r="B3" s="3"/>
      <c r="C3" s="3"/>
      <c r="D3" s="3"/>
      <c r="E3" s="3"/>
    </row>
    <row r="5" customFormat="false" ht="30" hidden="false" customHeight="true" outlineLevel="0" collapsed="false">
      <c r="A5" s="4" t="s">
        <v>211</v>
      </c>
      <c r="B5" s="5" t="s">
        <v>52</v>
      </c>
      <c r="C5" s="5" t="s">
        <v>53</v>
      </c>
      <c r="D5" s="5" t="s">
        <v>54</v>
      </c>
      <c r="E5" s="5" t="s">
        <v>212</v>
      </c>
    </row>
    <row r="6" customFormat="false" ht="15" hidden="false" customHeight="false" outlineLevel="0" collapsed="false">
      <c r="A6" s="7" t="s">
        <v>64</v>
      </c>
      <c r="B6" s="23" t="n">
        <f aca="false">'02 Intervention'!B22</f>
        <v>0</v>
      </c>
      <c r="C6" s="23" t="n">
        <f aca="false">'02 Intervention'!C22</f>
        <v>0</v>
      </c>
      <c r="D6" s="23" t="n">
        <f aca="false">'02 Intervention'!D22</f>
        <v>0</v>
      </c>
    </row>
    <row r="7" customFormat="false" ht="15" hidden="false" customHeight="false" outlineLevel="0" collapsed="false">
      <c r="A7" s="7" t="s">
        <v>213</v>
      </c>
      <c r="B7" s="23" t="n">
        <f aca="false">'06 Economic Consequences'!L26</f>
        <v>0</v>
      </c>
      <c r="C7" s="23" t="n">
        <f aca="false">'06 Economic Consequences'!M26</f>
        <v>0</v>
      </c>
      <c r="D7" s="23" t="n">
        <f aca="false">'06 Economic Consequences'!N26</f>
        <v>0</v>
      </c>
    </row>
    <row r="8" customFormat="false" ht="15" hidden="false" customHeight="false" outlineLevel="0" collapsed="false">
      <c r="A8" s="7" t="s">
        <v>214</v>
      </c>
      <c r="B8" s="23" t="n">
        <f aca="false">B7-B6</f>
        <v>0</v>
      </c>
      <c r="C8" s="23" t="n">
        <f aca="false">C7-C6</f>
        <v>0</v>
      </c>
      <c r="D8" s="23" t="n">
        <f aca="false">D7-D6</f>
        <v>0</v>
      </c>
    </row>
    <row r="9" customFormat="false" ht="15" hidden="false" customHeight="false" outlineLevel="0" collapsed="false">
      <c r="A9" s="6" t="s">
        <v>17</v>
      </c>
      <c r="B9" s="27" t="n">
        <f aca="false">IF(B6=0,0,B7/B6)</f>
        <v>0</v>
      </c>
      <c r="C9" s="27" t="n">
        <f aca="false">IF(C6=0,0,C7/C6)</f>
        <v>0</v>
      </c>
      <c r="D9" s="27" t="n">
        <f aca="false">IF(D6=0,0,D7/D6)</f>
        <v>0</v>
      </c>
      <c r="E9" s="7" t="str">
        <f aca="false">IF(C6=0,"Enter costs on 02.",IF(C7=0,"Enter probabilities on 04 and consequences on 06.",IF(B9&lt;1,"Below 1× in the low scenario: the case depends on the central or high assumptions.","At least 1× across all three scenarios.")))</f>
        <v>Enter costs on 02.</v>
      </c>
    </row>
    <row r="11" customFormat="false" ht="15" hidden="false" customHeight="false" outlineLevel="0" collapsed="false">
      <c r="A11" s="7" t="s">
        <v>215</v>
      </c>
      <c r="B11" s="18" t="n">
        <f aca="false">'04 Counterfactual'!B7</f>
        <v>0</v>
      </c>
      <c r="C11" s="18" t="n">
        <f aca="false">'04 Counterfactual'!C7</f>
        <v>0</v>
      </c>
      <c r="D11" s="18" t="n">
        <f aca="false">'04 Counterfactual'!D7</f>
        <v>0</v>
      </c>
    </row>
    <row r="12" customFormat="false" ht="15" hidden="false" customHeight="false" outlineLevel="0" collapsed="false">
      <c r="A12" s="7" t="s">
        <v>216</v>
      </c>
      <c r="B12" s="18" t="n">
        <f aca="false">'04 Counterfactual'!B8</f>
        <v>0</v>
      </c>
      <c r="C12" s="18" t="n">
        <f aca="false">'04 Counterfactual'!C8</f>
        <v>0</v>
      </c>
      <c r="D12" s="18" t="n">
        <f aca="false">'04 Counterfactual'!D8</f>
        <v>0</v>
      </c>
    </row>
    <row r="13" customFormat="false" ht="15" hidden="false" customHeight="false" outlineLevel="0" collapsed="false">
      <c r="A13" s="7" t="s">
        <v>81</v>
      </c>
      <c r="B13" s="18" t="n">
        <f aca="false">'04 Counterfactual'!B9</f>
        <v>0</v>
      </c>
      <c r="C13" s="18" t="n">
        <f aca="false">'04 Counterfactual'!C9</f>
        <v>0</v>
      </c>
      <c r="D13" s="18" t="n">
        <f aca="false">'04 Counterfactual'!D9</f>
        <v>0</v>
      </c>
    </row>
    <row r="14" customFormat="false" ht="15" hidden="false" customHeight="false" outlineLevel="0" collapsed="false">
      <c r="A14" s="7" t="s">
        <v>23</v>
      </c>
      <c r="B14" s="26" t="str">
        <f aca="false">IF('04 Counterfactual'!B13="","Not stated",'04 Counterfactual'!B13)</f>
        <v>Not stated</v>
      </c>
      <c r="C14" s="26" t="str">
        <f aca="false">IF('04 Counterfactual'!C13="","Not stated",'04 Counterfactual'!C13)</f>
        <v>Not stated</v>
      </c>
      <c r="D14" s="26" t="str">
        <f aca="false">IF('04 Counterfactual'!D13="","Not stated",'04 Counterfactual'!D13)</f>
        <v>Not stated</v>
      </c>
      <c r="E14" s="7" t="str">
        <f aca="false">IF(COUNTIF(B14:D14,"Low")&gt;0,"Low counterfactual confidence in at least one scenario — treat the ratio as illustrative.",IF(COUNTIF(B14:D14,"Not stated")&gt;0,"State counterfactual confidence on 04.",""))</f>
        <v>State counterfactual confidence on 04.</v>
      </c>
    </row>
    <row r="16" customFormat="false" ht="15" hidden="false" customHeight="false" outlineLevel="0" collapsed="false">
      <c r="A16" s="7" t="s">
        <v>217</v>
      </c>
      <c r="B16" s="18" t="n">
        <f aca="false">'06 Economic Consequences'!L27</f>
        <v>0</v>
      </c>
      <c r="C16" s="18" t="n">
        <f aca="false">'06 Economic Consequences'!M27</f>
        <v>0</v>
      </c>
      <c r="D16" s="18" t="n">
        <f aca="false">'06 Economic Consequences'!N27</f>
        <v>0</v>
      </c>
      <c r="E16" s="7" t="str">
        <f aca="false">IF(C7=0,"",IF(C17&gt;0.5,"Caution: most central avoided value rests on transferred or assumed evidence.",IF(C16&gt;=0.5,"Most central avoided value is supported by observed or empirical evidence.","Most central avoided value is modelled.")))</f>
        <v/>
      </c>
    </row>
    <row r="17" customFormat="false" ht="15" hidden="false" customHeight="false" outlineLevel="0" collapsed="false">
      <c r="A17" s="7" t="s">
        <v>218</v>
      </c>
      <c r="B17" s="18" t="n">
        <f aca="false">'06 Economic Consequences'!L28</f>
        <v>0</v>
      </c>
      <c r="C17" s="18" t="n">
        <f aca="false">'06 Economic Consequences'!M28</f>
        <v>0</v>
      </c>
      <c r="D17" s="18" t="n">
        <f aca="false">'06 Economic Consequences'!N28</f>
        <v>0</v>
      </c>
    </row>
    <row r="19" customFormat="false" ht="15" hidden="false" customHeight="false" outlineLevel="0" collapsed="false">
      <c r="A19" s="6" t="s">
        <v>219</v>
      </c>
    </row>
    <row r="20" customFormat="false" ht="15" hidden="false" customHeight="false" outlineLevel="0" collapsed="false">
      <c r="A20" s="7" t="s">
        <v>220</v>
      </c>
      <c r="C20" s="25" t="n">
        <f aca="false">COUNTIF('08 Evidence Register'!$C$6:$C$55,"Observed")</f>
        <v>0</v>
      </c>
    </row>
    <row r="21" customFormat="false" ht="15" hidden="false" customHeight="false" outlineLevel="0" collapsed="false">
      <c r="A21" s="7" t="s">
        <v>221</v>
      </c>
      <c r="C21" s="25" t="n">
        <f aca="false">COUNTIF('08 Evidence Register'!$C$6:$C$55,"Empirically estimated")</f>
        <v>0</v>
      </c>
    </row>
    <row r="22" customFormat="false" ht="15" hidden="false" customHeight="false" outlineLevel="0" collapsed="false">
      <c r="A22" s="7" t="s">
        <v>222</v>
      </c>
      <c r="C22" s="25" t="n">
        <f aca="false">COUNTIF('08 Evidence Register'!$C$6:$C$55,"Modelled")</f>
        <v>0</v>
      </c>
    </row>
    <row r="23" customFormat="false" ht="15" hidden="false" customHeight="false" outlineLevel="0" collapsed="false">
      <c r="A23" s="7" t="s">
        <v>223</v>
      </c>
      <c r="C23" s="25" t="n">
        <f aca="false">COUNTIF('08 Evidence Register'!$C$6:$C$55,"Transferred")</f>
        <v>0</v>
      </c>
    </row>
    <row r="24" customFormat="false" ht="15" hidden="false" customHeight="false" outlineLevel="0" collapsed="false">
      <c r="A24" s="7" t="s">
        <v>224</v>
      </c>
      <c r="C24" s="25" t="n">
        <f aca="false">COUNTIF('08 Evidence Register'!$C$6:$C$55,"Assumed")</f>
        <v>0</v>
      </c>
    </row>
    <row r="25" customFormat="false" ht="15" hidden="false" customHeight="false" outlineLevel="0" collapsed="false">
      <c r="A25" s="7" t="s">
        <v>225</v>
      </c>
      <c r="C25" s="25" t="n">
        <f aca="false">'06 Economic Consequences'!M29</f>
        <v>0</v>
      </c>
      <c r="E25" s="7" t="str">
        <f aca="false">IF(C25&gt;0,"Record an evidence basis for every included consequence on 06.","")</f>
        <v/>
      </c>
    </row>
  </sheetData>
  <mergeCells count="1">
    <mergeCell ref="A3:E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4" min="2" style="0" width="18"/>
    <col collapsed="false" customWidth="true" hidden="false" outlineLevel="0" max="6" min="5" style="0" width="40"/>
  </cols>
  <sheetData>
    <row r="1" customFormat="false" ht="15" hidden="false" customHeight="false" outlineLevel="0" collapsed="false">
      <c r="A1" s="1" t="s">
        <v>0</v>
      </c>
    </row>
    <row r="2" customFormat="false" ht="25.5" hidden="false" customHeight="true" outlineLevel="0" collapsed="false">
      <c r="A2" s="2" t="s">
        <v>226</v>
      </c>
    </row>
    <row r="3" customFormat="false" ht="42" hidden="false" customHeight="true" outlineLevel="0" collapsed="false">
      <c r="A3" s="3" t="s">
        <v>227</v>
      </c>
      <c r="B3" s="3"/>
      <c r="C3" s="3"/>
      <c r="D3" s="3"/>
      <c r="E3" s="3"/>
      <c r="F3" s="3"/>
    </row>
    <row r="5" customFormat="false" ht="16.4" hidden="false" customHeight="false" outlineLevel="0" collapsed="false">
      <c r="A5" s="29" t="str">
        <f aca="false">IF('02 Intervention'!B6="","[Intervention not yet described on 02]",'02 Intervention'!B6)</f>
        <v>[Intervention not yet described on 02]</v>
      </c>
      <c r="B5" s="29"/>
      <c r="C5" s="29"/>
      <c r="D5" s="29"/>
      <c r="E5" s="29"/>
      <c r="F5" s="29"/>
    </row>
    <row r="6" customFormat="false" ht="15" hidden="false" customHeight="false" outlineLevel="0" collapsed="false">
      <c r="A6" s="20" t="str">
        <f aca="false">IF('02 Intervention'!B7="","",'02 Intervention'!B7&amp;" · ")&amp;IF('02 Intervention'!B8="","",'02 Intervention'!B8&amp;" · ")&amp;"Currency: "&amp;IF('02 Intervention'!B9="","not stated",'02 Intervention'!B9)&amp;IF('02 Intervention'!B10="",""," ("&amp;'02 Intervention'!B10&amp;" prices)")</f>
        <v>Currency: not stated</v>
      </c>
      <c r="B6" s="20"/>
      <c r="C6" s="20"/>
      <c r="D6" s="20"/>
      <c r="E6" s="20"/>
      <c r="F6" s="20"/>
    </row>
    <row r="8" customFormat="false" ht="30" hidden="false" customHeight="true" outlineLevel="0" collapsed="false">
      <c r="A8" s="4" t="s">
        <v>228</v>
      </c>
      <c r="B8" s="5" t="s">
        <v>52</v>
      </c>
      <c r="C8" s="5" t="s">
        <v>53</v>
      </c>
      <c r="D8" s="5" t="s">
        <v>54</v>
      </c>
      <c r="E8" s="5" t="s">
        <v>229</v>
      </c>
      <c r="F8" s="5" t="s">
        <v>230</v>
      </c>
    </row>
    <row r="9" customFormat="false" ht="30" hidden="false" customHeight="true" outlineLevel="0" collapsed="false">
      <c r="A9" s="7" t="s">
        <v>231</v>
      </c>
      <c r="B9" s="23" t="n">
        <f aca="false">'09 Scenario Analysis'!B6</f>
        <v>0</v>
      </c>
      <c r="C9" s="23" t="n">
        <f aca="false">'09 Scenario Analysis'!C6</f>
        <v>0</v>
      </c>
      <c r="D9" s="23" t="n">
        <f aca="false">'09 Scenario Analysis'!D6</f>
        <v>0</v>
      </c>
      <c r="E9" s="7" t="str">
        <f aca="false">"Primary payer: "&amp;'07 Who Pays &amp; Benefits'!B21</f>
        <v>Primary payer: Not stated</v>
      </c>
      <c r="F9" s="7" t="s">
        <v>232</v>
      </c>
    </row>
    <row r="10" customFormat="false" ht="30" hidden="false" customHeight="true" outlineLevel="0" collapsed="false">
      <c r="A10" s="7" t="s">
        <v>233</v>
      </c>
      <c r="B10" s="26" t="str">
        <f aca="false">COUNTA('03 Capability'!A6:A25)&amp;" recorded"</f>
        <v>0 recorded</v>
      </c>
      <c r="C10" s="26" t="str">
        <f aca="false">COUNTA('03 Capability'!A6:A25)&amp;" recorded"</f>
        <v>0 recorded</v>
      </c>
      <c r="D10" s="26" t="str">
        <f aca="false">COUNTA('03 Capability'!A6:A25)&amp;" recorded"</f>
        <v>0 recorded</v>
      </c>
      <c r="E10" s="7" t="str">
        <f aca="false">"See 03"</f>
        <v>See 03</v>
      </c>
      <c r="F10" s="7" t="s">
        <v>234</v>
      </c>
    </row>
    <row r="11" customFormat="false" ht="30" hidden="false" customHeight="true" outlineLevel="0" collapsed="false">
      <c r="A11" s="7" t="s">
        <v>235</v>
      </c>
      <c r="B11" s="18" t="n">
        <f aca="false">'09 Scenario Analysis'!B13</f>
        <v>0</v>
      </c>
      <c r="C11" s="18" t="n">
        <f aca="false">'09 Scenario Analysis'!C13</f>
        <v>0</v>
      </c>
      <c r="D11" s="18" t="n">
        <f aca="false">'09 Scenario Analysis'!D13</f>
        <v>0</v>
      </c>
      <c r="E11" s="7" t="str">
        <f aca="false">"Confidence: "&amp;'09 Scenario Analysis'!C14</f>
        <v>Confidence: Not stated</v>
      </c>
      <c r="F11" s="7" t="s">
        <v>236</v>
      </c>
    </row>
    <row r="12" customFormat="false" ht="30" hidden="false" customHeight="true" outlineLevel="0" collapsed="false">
      <c r="A12" s="7" t="s">
        <v>237</v>
      </c>
      <c r="B12" s="26" t="str">
        <f aca="false">COUNTA('05 Risk &amp; Outcomes'!A6:A25)&amp;" recorded"</f>
        <v>0 recorded</v>
      </c>
      <c r="C12" s="26" t="str">
        <f aca="false">COUNTA('05 Risk &amp; Outcomes'!A6:A25)&amp;" recorded"</f>
        <v>0 recorded</v>
      </c>
      <c r="D12" s="26" t="str">
        <f aca="false">COUNTA('05 Risk &amp; Outcomes'!A6:A25)&amp;" recorded"</f>
        <v>0 recorded</v>
      </c>
      <c r="E12" s="7" t="str">
        <f aca="false">"See 05"</f>
        <v>See 05</v>
      </c>
      <c r="F12" s="7" t="s">
        <v>238</v>
      </c>
    </row>
    <row r="13" customFormat="false" ht="30" hidden="false" customHeight="true" outlineLevel="0" collapsed="false">
      <c r="A13" s="7" t="s">
        <v>239</v>
      </c>
      <c r="B13" s="23" t="n">
        <f aca="false">'09 Scenario Analysis'!B7</f>
        <v>0</v>
      </c>
      <c r="C13" s="23" t="n">
        <f aca="false">'09 Scenario Analysis'!C7</f>
        <v>0</v>
      </c>
      <c r="D13" s="23" t="n">
        <f aca="false">'09 Scenario Analysis'!D7</f>
        <v>0</v>
      </c>
      <c r="E13" s="7" t="str">
        <f aca="false">TEXT('09 Scenario Analysis'!C16,"0%")&amp;" observed/empirical · "&amp;TEXT('09 Scenario Analysis'!C17,"0%")&amp;" transferred/assumed"</f>
        <v>0% observed/empirical · 0% transferred/assumed</v>
      </c>
      <c r="F13" s="7" t="s">
        <v>240</v>
      </c>
    </row>
    <row r="14" customFormat="false" ht="30" hidden="false" customHeight="true" outlineLevel="0" collapsed="false">
      <c r="A14" s="6" t="s">
        <v>17</v>
      </c>
      <c r="B14" s="27" t="n">
        <f aca="false">'09 Scenario Analysis'!B9</f>
        <v>0</v>
      </c>
      <c r="C14" s="27" t="n">
        <f aca="false">'09 Scenario Analysis'!C9</f>
        <v>0</v>
      </c>
      <c r="D14" s="27" t="n">
        <f aca="false">'09 Scenario Analysis'!D9</f>
        <v>0</v>
      </c>
      <c r="E14" s="7" t="str">
        <f aca="false">'09 Scenario Analysis'!E16</f>
        <v/>
      </c>
      <c r="F14" s="7" t="s">
        <v>241</v>
      </c>
    </row>
    <row r="15" customFormat="false" ht="30" hidden="false" customHeight="true" outlineLevel="0" collapsed="false">
      <c r="A15" s="7" t="s">
        <v>242</v>
      </c>
      <c r="B15" s="30"/>
      <c r="C15" s="31" t="str">
        <f aca="false">'07 Who Pays &amp; Benefits'!B22</f>
        <v/>
      </c>
      <c r="D15" s="30"/>
      <c r="E15" s="7" t="str">
        <f aca="false">"Allocation: "&amp;'07 Who Pays &amp; Benefits'!D19</f>
        <v>Allocation: Reconciled</v>
      </c>
      <c r="F15" s="7" t="s">
        <v>243</v>
      </c>
    </row>
    <row r="16" customFormat="false" ht="30" hidden="false" customHeight="true" outlineLevel="0" collapsed="false">
      <c r="A16" s="7" t="s">
        <v>244</v>
      </c>
      <c r="B16" s="30"/>
      <c r="C16" s="26" t="str">
        <f aca="false">COUNTA('11 Non-Monetised Effects'!C6:C25)&amp;" assessed"</f>
        <v>0 assessed</v>
      </c>
      <c r="D16" s="30"/>
      <c r="E16" s="7" t="str">
        <f aca="false">"See 11"</f>
        <v>See 11</v>
      </c>
      <c r="F16" s="7" t="s">
        <v>245</v>
      </c>
    </row>
    <row r="18" customFormat="false" ht="30" hidden="false" customHeight="true" outlineLevel="0" collapsed="false">
      <c r="A18" s="20" t="str">
        <f aca="false">IF('09 Scenario Analysis'!E9="","",'09 Scenario Analysis'!E9&amp;" "&amp;'09 Scenario Analysis'!E14)</f>
        <v>Enter costs on 02. State counterfactual confidence on 04.</v>
      </c>
      <c r="B18" s="20"/>
      <c r="C18" s="20"/>
      <c r="D18" s="20"/>
      <c r="E18" s="20"/>
      <c r="F18" s="20"/>
    </row>
  </sheetData>
  <mergeCells count="4">
    <mergeCell ref="A3:F3"/>
    <mergeCell ref="A5:F5"/>
    <mergeCell ref="A6:F6"/>
    <mergeCell ref="A18:F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2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5" topLeftCell="B6" activePane="bottomRight" state="frozen"/>
      <selection pane="topLeft" activeCell="A1" activeCellId="0" sqref="A1"/>
      <selection pane="topRight" activeCell="B1" activeCellId="0" sqref="B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6"/>
    <col collapsed="false" customWidth="true" hidden="false" outlineLevel="0" max="4" min="3" style="0" width="16"/>
    <col collapsed="false" customWidth="true" hidden="false" outlineLevel="0" max="5" min="5" style="0" width="14"/>
    <col collapsed="false" customWidth="true" hidden="false" outlineLevel="0" max="6" min="6" style="0" width="44"/>
  </cols>
  <sheetData>
    <row r="1" customFormat="false" ht="15" hidden="false" customHeight="false" outlineLevel="0" collapsed="false">
      <c r="A1" s="1" t="s">
        <v>0</v>
      </c>
    </row>
    <row r="2" customFormat="false" ht="25.5" hidden="false" customHeight="true" outlineLevel="0" collapsed="false">
      <c r="A2" s="2" t="s">
        <v>246</v>
      </c>
    </row>
    <row r="3" customFormat="false" ht="42" hidden="false" customHeight="true" outlineLevel="0" collapsed="false">
      <c r="A3" s="3" t="s">
        <v>247</v>
      </c>
      <c r="B3" s="3"/>
      <c r="C3" s="3"/>
      <c r="D3" s="3"/>
      <c r="E3" s="3"/>
      <c r="F3" s="3"/>
    </row>
    <row r="5" customFormat="false" ht="30" hidden="false" customHeight="true" outlineLevel="0" collapsed="false">
      <c r="A5" s="4" t="s">
        <v>248</v>
      </c>
      <c r="B5" s="5" t="s">
        <v>249</v>
      </c>
      <c r="C5" s="5" t="s">
        <v>250</v>
      </c>
      <c r="D5" s="5" t="s">
        <v>251</v>
      </c>
      <c r="E5" s="5" t="s">
        <v>73</v>
      </c>
      <c r="F5" s="5" t="s">
        <v>252</v>
      </c>
    </row>
    <row r="6" customFormat="false" ht="15" hidden="false" customHeight="false" outlineLevel="0" collapsed="false">
      <c r="A6" s="9" t="s">
        <v>253</v>
      </c>
      <c r="B6" s="9"/>
      <c r="C6" s="19"/>
      <c r="D6" s="19"/>
      <c r="E6" s="19"/>
      <c r="F6" s="9"/>
    </row>
    <row r="7" customFormat="false" ht="23.85" hidden="false" customHeight="false" outlineLevel="0" collapsed="false">
      <c r="A7" s="9" t="s">
        <v>254</v>
      </c>
      <c r="B7" s="9"/>
      <c r="C7" s="19"/>
      <c r="D7" s="19"/>
      <c r="E7" s="19"/>
      <c r="F7" s="9"/>
    </row>
    <row r="8" customFormat="false" ht="15" hidden="false" customHeight="false" outlineLevel="0" collapsed="false">
      <c r="A8" s="9" t="s">
        <v>255</v>
      </c>
      <c r="B8" s="9"/>
      <c r="C8" s="19"/>
      <c r="D8" s="19"/>
      <c r="E8" s="19"/>
      <c r="F8" s="9"/>
    </row>
    <row r="9" customFormat="false" ht="15" hidden="false" customHeight="false" outlineLevel="0" collapsed="false">
      <c r="A9" s="9" t="s">
        <v>256</v>
      </c>
      <c r="B9" s="9"/>
      <c r="C9" s="19"/>
      <c r="D9" s="19"/>
      <c r="E9" s="19"/>
      <c r="F9" s="9"/>
    </row>
    <row r="10" customFormat="false" ht="15" hidden="false" customHeight="false" outlineLevel="0" collapsed="false">
      <c r="A10" s="9" t="s">
        <v>257</v>
      </c>
      <c r="B10" s="9"/>
      <c r="C10" s="19"/>
      <c r="D10" s="19"/>
      <c r="E10" s="19"/>
      <c r="F10" s="9"/>
    </row>
    <row r="11" customFormat="false" ht="15" hidden="false" customHeight="false" outlineLevel="0" collapsed="false">
      <c r="A11" s="9" t="s">
        <v>258</v>
      </c>
      <c r="B11" s="9"/>
      <c r="C11" s="19"/>
      <c r="D11" s="19"/>
      <c r="E11" s="19"/>
      <c r="F11" s="9"/>
    </row>
    <row r="12" customFormat="false" ht="15" hidden="false" customHeight="false" outlineLevel="0" collapsed="false">
      <c r="A12" s="9" t="s">
        <v>259</v>
      </c>
      <c r="B12" s="9"/>
      <c r="C12" s="19"/>
      <c r="D12" s="19"/>
      <c r="E12" s="19"/>
      <c r="F12" s="9"/>
    </row>
    <row r="13" customFormat="false" ht="15" hidden="false" customHeight="false" outlineLevel="0" collapsed="false">
      <c r="A13" s="9"/>
      <c r="B13" s="9"/>
      <c r="C13" s="19"/>
      <c r="D13" s="19"/>
      <c r="E13" s="19"/>
      <c r="F13" s="9"/>
    </row>
    <row r="14" customFormat="false" ht="15" hidden="false" customHeight="false" outlineLevel="0" collapsed="false">
      <c r="A14" s="9"/>
      <c r="B14" s="9"/>
      <c r="C14" s="19"/>
      <c r="D14" s="19"/>
      <c r="E14" s="19"/>
      <c r="F14" s="9"/>
    </row>
    <row r="15" customFormat="false" ht="15" hidden="false" customHeight="false" outlineLevel="0" collapsed="false">
      <c r="A15" s="9"/>
      <c r="B15" s="9"/>
      <c r="C15" s="19"/>
      <c r="D15" s="19"/>
      <c r="E15" s="19"/>
      <c r="F15" s="9"/>
    </row>
    <row r="16" customFormat="false" ht="15" hidden="false" customHeight="false" outlineLevel="0" collapsed="false">
      <c r="A16" s="9"/>
      <c r="B16" s="9"/>
      <c r="C16" s="19"/>
      <c r="D16" s="19"/>
      <c r="E16" s="19"/>
      <c r="F16" s="9"/>
    </row>
    <row r="17" customFormat="false" ht="15" hidden="false" customHeight="false" outlineLevel="0" collapsed="false">
      <c r="A17" s="9"/>
      <c r="B17" s="9"/>
      <c r="C17" s="19"/>
      <c r="D17" s="19"/>
      <c r="E17" s="19"/>
      <c r="F17" s="9"/>
    </row>
    <row r="18" customFormat="false" ht="15" hidden="false" customHeight="false" outlineLevel="0" collapsed="false">
      <c r="A18" s="9"/>
      <c r="B18" s="9"/>
      <c r="C18" s="19"/>
      <c r="D18" s="19"/>
      <c r="E18" s="19"/>
      <c r="F18" s="9"/>
    </row>
    <row r="19" customFormat="false" ht="15" hidden="false" customHeight="false" outlineLevel="0" collapsed="false">
      <c r="A19" s="9"/>
      <c r="B19" s="9"/>
      <c r="C19" s="19"/>
      <c r="D19" s="19"/>
      <c r="E19" s="19"/>
      <c r="F19" s="9"/>
    </row>
    <row r="20" customFormat="false" ht="15" hidden="false" customHeight="false" outlineLevel="0" collapsed="false">
      <c r="A20" s="9"/>
      <c r="B20" s="9"/>
      <c r="C20" s="19"/>
      <c r="D20" s="19"/>
      <c r="E20" s="19"/>
      <c r="F20" s="9"/>
    </row>
    <row r="21" customFormat="false" ht="15" hidden="false" customHeight="false" outlineLevel="0" collapsed="false">
      <c r="A21" s="9"/>
      <c r="B21" s="9"/>
      <c r="C21" s="19"/>
      <c r="D21" s="19"/>
      <c r="E21" s="19"/>
      <c r="F21" s="9"/>
    </row>
    <row r="22" customFormat="false" ht="15" hidden="false" customHeight="false" outlineLevel="0" collapsed="false">
      <c r="A22" s="9"/>
      <c r="B22" s="9"/>
      <c r="C22" s="19"/>
      <c r="D22" s="19"/>
      <c r="E22" s="19"/>
      <c r="F22" s="9"/>
    </row>
    <row r="23" customFormat="false" ht="15" hidden="false" customHeight="false" outlineLevel="0" collapsed="false">
      <c r="A23" s="9"/>
      <c r="B23" s="9"/>
      <c r="C23" s="19"/>
      <c r="D23" s="19"/>
      <c r="E23" s="19"/>
      <c r="F23" s="9"/>
    </row>
    <row r="24" customFormat="false" ht="15" hidden="false" customHeight="false" outlineLevel="0" collapsed="false">
      <c r="A24" s="9"/>
      <c r="B24" s="9"/>
      <c r="C24" s="19"/>
      <c r="D24" s="19"/>
      <c r="E24" s="19"/>
      <c r="F24" s="9"/>
    </row>
    <row r="25" customFormat="false" ht="15" hidden="false" customHeight="false" outlineLevel="0" collapsed="false">
      <c r="A25" s="9"/>
      <c r="B25" s="9"/>
      <c r="C25" s="19"/>
      <c r="D25" s="19"/>
      <c r="E25" s="19"/>
      <c r="F25" s="9"/>
    </row>
  </sheetData>
  <mergeCells count="1">
    <mergeCell ref="A3:F3"/>
  </mergeCells>
  <dataValidations count="2">
    <dataValidation allowBlank="true" errorStyle="stop" operator="between" showDropDown="false" showErrorMessage="false" showInputMessage="false" sqref="C6:C25" type="list">
      <formula1>"Beneficial,Harmful,Mixed,Uncertain"</formula1>
      <formula2>0</formula2>
    </dataValidation>
    <dataValidation allowBlank="true" errorStyle="stop" operator="between" showDropDown="false" showErrorMessage="false" showInputMessage="false" sqref="D6:D25" type="list">
      <formula1>"High,Moderate,Low"</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C1C1E"/>
    <pageSetUpPr fitToPage="true"/>
  </sheetPr>
  <dimension ref="A1:F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52"/>
    <col collapsed="false" customWidth="true" hidden="false" outlineLevel="0" max="5" min="3" style="0" width="16"/>
    <col collapsed="false" customWidth="true" hidden="false" outlineLevel="0" max="6" min="6" style="0" width="30"/>
  </cols>
  <sheetData>
    <row r="1" customFormat="false" ht="15" hidden="false" customHeight="false" outlineLevel="0" collapsed="false">
      <c r="A1" s="1" t="s">
        <v>0</v>
      </c>
    </row>
    <row r="2" customFormat="false" ht="25.5" hidden="false" customHeight="true" outlineLevel="0" collapsed="false">
      <c r="A2" s="2" t="s">
        <v>260</v>
      </c>
    </row>
    <row r="3" customFormat="false" ht="42" hidden="false" customHeight="true" outlineLevel="0" collapsed="false">
      <c r="A3" s="3" t="s">
        <v>261</v>
      </c>
      <c r="B3" s="3"/>
      <c r="C3" s="3"/>
      <c r="D3" s="3"/>
      <c r="E3" s="3"/>
      <c r="F3" s="3"/>
    </row>
    <row r="5" customFormat="false" ht="30" hidden="false" customHeight="true" outlineLevel="0" collapsed="false">
      <c r="A5" s="4" t="s">
        <v>262</v>
      </c>
      <c r="B5" s="5" t="s">
        <v>263</v>
      </c>
      <c r="C5" s="5" t="s">
        <v>52</v>
      </c>
      <c r="D5" s="5" t="s">
        <v>53</v>
      </c>
      <c r="E5" s="5" t="s">
        <v>54</v>
      </c>
      <c r="F5" s="5" t="s">
        <v>264</v>
      </c>
    </row>
    <row r="6" customFormat="false" ht="31.5" hidden="false" customHeight="true" outlineLevel="0" collapsed="false">
      <c r="A6" s="6" t="s">
        <v>265</v>
      </c>
      <c r="B6" s="7" t="s">
        <v>266</v>
      </c>
      <c r="C6" s="9"/>
      <c r="D6" s="9"/>
      <c r="E6" s="9"/>
      <c r="F6" s="9"/>
    </row>
    <row r="7" customFormat="false" ht="31.5" hidden="false" customHeight="true" outlineLevel="0" collapsed="false">
      <c r="A7" s="6" t="s">
        <v>68</v>
      </c>
      <c r="B7" s="7" t="s">
        <v>267</v>
      </c>
      <c r="C7" s="9"/>
      <c r="D7" s="9"/>
      <c r="E7" s="9"/>
      <c r="F7" s="9"/>
    </row>
    <row r="8" customFormat="false" ht="31.5" hidden="false" customHeight="true" outlineLevel="0" collapsed="false">
      <c r="A8" s="6" t="s">
        <v>268</v>
      </c>
      <c r="B8" s="7" t="s">
        <v>269</v>
      </c>
      <c r="C8" s="9"/>
      <c r="D8" s="9"/>
      <c r="E8" s="9"/>
      <c r="F8" s="9"/>
    </row>
    <row r="9" customFormat="false" ht="31.5" hidden="false" customHeight="true" outlineLevel="0" collapsed="false">
      <c r="A9" s="6" t="s">
        <v>270</v>
      </c>
      <c r="B9" s="7" t="s">
        <v>271</v>
      </c>
      <c r="C9" s="9"/>
      <c r="D9" s="9"/>
      <c r="E9" s="9"/>
      <c r="F9" s="9"/>
    </row>
    <row r="10" customFormat="false" ht="31.5" hidden="false" customHeight="true" outlineLevel="0" collapsed="false">
      <c r="A10" s="6" t="s">
        <v>272</v>
      </c>
      <c r="B10" s="7" t="s">
        <v>273</v>
      </c>
      <c r="C10" s="9"/>
      <c r="D10" s="9"/>
      <c r="E10" s="9"/>
      <c r="F10" s="9"/>
    </row>
    <row r="11" customFormat="false" ht="31.5" hidden="false" customHeight="true" outlineLevel="0" collapsed="false">
      <c r="A11" s="6" t="s">
        <v>274</v>
      </c>
      <c r="B11" s="7" t="s">
        <v>275</v>
      </c>
      <c r="C11" s="9"/>
      <c r="D11" s="9"/>
      <c r="E11" s="9"/>
      <c r="F11" s="9"/>
    </row>
    <row r="12" customFormat="false" ht="31.5" hidden="false" customHeight="true" outlineLevel="0" collapsed="false">
      <c r="A12" s="6" t="s">
        <v>276</v>
      </c>
      <c r="B12" s="7" t="s">
        <v>277</v>
      </c>
      <c r="C12" s="9"/>
      <c r="D12" s="9"/>
      <c r="E12" s="9"/>
      <c r="F12" s="9"/>
    </row>
    <row r="13" customFormat="false" ht="31.5" hidden="false" customHeight="true" outlineLevel="0" collapsed="false">
      <c r="A13" s="6" t="s">
        <v>278</v>
      </c>
      <c r="B13" s="7" t="s">
        <v>279</v>
      </c>
      <c r="C13" s="9"/>
      <c r="D13" s="9"/>
      <c r="E13" s="9"/>
      <c r="F13" s="9"/>
    </row>
  </sheetData>
  <mergeCells count="1">
    <mergeCell ref="A3:F3"/>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2026-09-28T09:23:49Z</dcterms:created>
  <dc:creator>openpyxl</dc:creator>
  <dc:description/>
  <dc:language>en-US</dc:language>
  <cp:lastModifiedBy/>
  <dcterms:modified xsi:type="dcterms:W3CDTF">2026-09-28T09:23:49Z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